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magne\Henning IL\Årsmelding og regnskap 2017\"/>
    </mc:Choice>
  </mc:AlternateContent>
  <bookViews>
    <workbookView xWindow="0" yWindow="0" windowWidth="23040" windowHeight="9408" activeTab="1"/>
  </bookViews>
  <sheets>
    <sheet name="test" sheetId="1" r:id="rId1"/>
    <sheet name="2017" sheetId="2" r:id="rId2"/>
    <sheet name="Oversikter" sheetId="5" r:id="rId3"/>
    <sheet name="Noter" sheetId="4" r:id="rId4"/>
  </sheets>
  <definedNames>
    <definedName name="_xlnm.Print_Area" localSheetId="1">'2017'!$A$1:$O$70</definedName>
  </definedNames>
  <calcPr calcId="162913"/>
</workbook>
</file>

<file path=xl/calcChain.xml><?xml version="1.0" encoding="utf-8"?>
<calcChain xmlns="http://schemas.openxmlformats.org/spreadsheetml/2006/main">
  <c r="B9" i="5" l="1"/>
  <c r="B2" i="5"/>
  <c r="C19" i="4"/>
  <c r="B19" i="4"/>
  <c r="O36" i="2" l="1"/>
  <c r="J3" i="2" l="1"/>
  <c r="B5" i="5" s="1"/>
  <c r="O4" i="2"/>
  <c r="O18" i="2"/>
  <c r="O19" i="2"/>
  <c r="O20" i="2"/>
  <c r="O17" i="2" l="1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5" i="2"/>
  <c r="O6" i="2"/>
  <c r="O7" i="2"/>
  <c r="O8" i="2"/>
  <c r="O9" i="2"/>
  <c r="O10" i="2"/>
  <c r="O11" i="2"/>
  <c r="O12" i="2"/>
  <c r="O13" i="2"/>
  <c r="O14" i="2"/>
  <c r="O15" i="2"/>
  <c r="O16" i="2"/>
  <c r="N3" i="2" l="1"/>
  <c r="B7" i="5" s="1"/>
  <c r="M3" i="2"/>
  <c r="L3" i="2" l="1"/>
  <c r="B8" i="5" s="1"/>
  <c r="B6" i="5" s="1"/>
  <c r="K3" i="2"/>
  <c r="B4" i="5" s="1"/>
  <c r="I3" i="2"/>
  <c r="B3" i="5" s="1"/>
  <c r="H3" i="2"/>
  <c r="G3" i="2"/>
  <c r="F3" i="2"/>
  <c r="E3" i="2"/>
  <c r="D3" i="2"/>
  <c r="L3" i="1"/>
  <c r="K3" i="1"/>
  <c r="J3" i="1"/>
  <c r="I3" i="1"/>
  <c r="H3" i="1"/>
  <c r="G3" i="1"/>
  <c r="F3" i="1"/>
  <c r="E3" i="1"/>
  <c r="D3" i="1"/>
  <c r="M31" i="1"/>
  <c r="M30" i="1"/>
  <c r="M29" i="1"/>
  <c r="M28" i="1"/>
  <c r="M27" i="1"/>
  <c r="M26" i="1"/>
  <c r="M8" i="1"/>
  <c r="M7" i="1"/>
  <c r="M17" i="1"/>
  <c r="M25" i="1"/>
  <c r="M24" i="1"/>
  <c r="M18" i="1"/>
  <c r="M19" i="1"/>
  <c r="M20" i="1"/>
  <c r="M6" i="1"/>
  <c r="M21" i="1"/>
  <c r="M23" i="1"/>
  <c r="M16" i="1"/>
  <c r="M15" i="1"/>
  <c r="M14" i="1"/>
  <c r="M13" i="1"/>
  <c r="M12" i="1"/>
  <c r="M11" i="1"/>
  <c r="M10" i="1"/>
  <c r="M9" i="1"/>
  <c r="M22" i="1"/>
  <c r="M5" i="1"/>
  <c r="M4" i="1"/>
  <c r="B10" i="5" l="1"/>
  <c r="M3" i="1"/>
</calcChain>
</file>

<file path=xl/sharedStrings.xml><?xml version="1.0" encoding="utf-8"?>
<sst xmlns="http://schemas.openxmlformats.org/spreadsheetml/2006/main" count="151" uniqueCount="129">
  <si>
    <t>dato</t>
  </si>
  <si>
    <t>tekst</t>
  </si>
  <si>
    <t>start kontingent</t>
  </si>
  <si>
    <t>kaffesalg</t>
  </si>
  <si>
    <t>annet</t>
  </si>
  <si>
    <t>premier</t>
  </si>
  <si>
    <t>bank</t>
  </si>
  <si>
    <t>kasse</t>
  </si>
  <si>
    <t>andre utgifter</t>
  </si>
  <si>
    <t>andre inntekter</t>
  </si>
  <si>
    <t>IB</t>
  </si>
  <si>
    <t>avstemt</t>
  </si>
  <si>
    <t>vekselpenger</t>
  </si>
  <si>
    <t>innskudd</t>
  </si>
  <si>
    <t>Sum</t>
  </si>
  <si>
    <t>terrengløp start-kontingent</t>
  </si>
  <si>
    <t>terrengløp premier</t>
  </si>
  <si>
    <t>friidrett</t>
  </si>
  <si>
    <t>trim</t>
  </si>
  <si>
    <t>terrengløp "kiosk"</t>
  </si>
  <si>
    <t>bil nr</t>
  </si>
  <si>
    <t>støtte</t>
  </si>
  <si>
    <t>innkjøp til kiosk drikke</t>
  </si>
  <si>
    <t>innkjøp til kiosk frukt</t>
  </si>
  <si>
    <t>twist</t>
  </si>
  <si>
    <t>rebus gavekort pizza</t>
  </si>
  <si>
    <t>Testregnskap</t>
  </si>
  <si>
    <t>HIL t-skjorter</t>
  </si>
  <si>
    <t>terreng-løp premier</t>
  </si>
  <si>
    <t>Regnskap for 2017</t>
  </si>
  <si>
    <t>Egenandel ungdomssaml. Friidrett</t>
  </si>
  <si>
    <t>Medl.kont. NT Friidrettskrets</t>
  </si>
  <si>
    <t>"Avskjedsgave" avtroppende styre</t>
  </si>
  <si>
    <t>Ref. medl.kont. Friidrett (HIL betaler)</t>
  </si>
  <si>
    <t>Andel overskudd skihytta</t>
  </si>
  <si>
    <t>Innskuddsrente januar</t>
  </si>
  <si>
    <t>Innskuddsrente februar</t>
  </si>
  <si>
    <t>Innskuddsrente mars</t>
  </si>
  <si>
    <t>Bet.gebyr nettbank m/meld. (3 stk)</t>
  </si>
  <si>
    <t>Bet.gebyr nettbank m/kid (1 stk)</t>
  </si>
  <si>
    <t>Allidrett Anne Grete Austmo</t>
  </si>
  <si>
    <t>allidrett</t>
  </si>
  <si>
    <t>Startkontingent Beitstadstafetten</t>
  </si>
  <si>
    <t>Trimkasser og turbøker</t>
  </si>
  <si>
    <t>Honorar allidrett Hedda</t>
  </si>
  <si>
    <t>Honorar allidrett Andrine</t>
  </si>
  <si>
    <t>Innskuddsrente april</t>
  </si>
  <si>
    <t>Bet.gebyr nettbank m/meld. (2 stk)</t>
  </si>
  <si>
    <t>Sponsa trimkasse Stein Kristian Røset</t>
  </si>
  <si>
    <t>Gebyr nettbank m/kid (1 stk.)</t>
  </si>
  <si>
    <t>Gebyr nettbank m/melding (2 stk.)</t>
  </si>
  <si>
    <t>Innskuddsrente mai</t>
  </si>
  <si>
    <t>Startkontingent Mosvikstafetten</t>
  </si>
  <si>
    <t>Salg t-skjorte Oleander Austmo</t>
  </si>
  <si>
    <t>Salg t-skjorte Ellen Wekre</t>
  </si>
  <si>
    <t>Salg t-skjorte Pål Schjei</t>
  </si>
  <si>
    <t>Salg t-skjorte Hilde Hallem Iversen</t>
  </si>
  <si>
    <t>Innskuddsrente juni</t>
  </si>
  <si>
    <t>Bet.gebyr nettbank m/meld. (1 stk)</t>
  </si>
  <si>
    <t>Salg t-skjorte OP</t>
  </si>
  <si>
    <t>Startkont. Steinkjerlekene 10.06.17</t>
  </si>
  <si>
    <t>Egenandel kretslagssamling juni 2017</t>
  </si>
  <si>
    <t>Salg t-skjortte Sivert Røset</t>
  </si>
  <si>
    <t>Innskuddsrente juli</t>
  </si>
  <si>
    <t>Bet.gebyr nettbank m/mld og forf. (1 stk)</t>
  </si>
  <si>
    <t>Bygdadag - oppgjør vipps</t>
  </si>
  <si>
    <t>Startkontingent Steinkjer Friidrettsklubb</t>
  </si>
  <si>
    <t>Innskuddsrente august 2017</t>
  </si>
  <si>
    <t>Gebyr nettbank aug. 2017</t>
  </si>
  <si>
    <t>Vipps - terrengløp 04.09.17</t>
  </si>
  <si>
    <t xml:space="preserve">Utlegg Helene - frukt etc. </t>
  </si>
  <si>
    <t>Vipps - terrengløp/tomannsstafett 24.09.17</t>
  </si>
  <si>
    <t>Innskuddsrente sept. 2017</t>
  </si>
  <si>
    <t>Gebyr nettbank sept. 2017</t>
  </si>
  <si>
    <t>Premier terrengløp 2017</t>
  </si>
  <si>
    <t>Innskuddsrente okt. 2017</t>
  </si>
  <si>
    <t>Pokaler til terrengløp 2016</t>
  </si>
  <si>
    <t>(terrengløp) "kiosk"</t>
  </si>
  <si>
    <t>Noter til regnskapet 2017</t>
  </si>
  <si>
    <t>Varelager</t>
  </si>
  <si>
    <t>Bnr. 6-2017</t>
  </si>
  <si>
    <t>Pokaler for terrengløp 2016 ble betalt i 2017 grunnet mye fram og tilbake vedr. faktura/kreditnota.</t>
  </si>
  <si>
    <t>Henvisning</t>
  </si>
  <si>
    <t>Bemerkning</t>
  </si>
  <si>
    <t>Stønad</t>
  </si>
  <si>
    <t>Det er søkt om stønad til Idrettsskole (allidrett) på kr. 16 000,-. Disse pengene kommer evt. i 2018</t>
  </si>
  <si>
    <t>1. terrengløp</t>
  </si>
  <si>
    <t>2. terrengløp</t>
  </si>
  <si>
    <t>Salg av t-skjorter</t>
  </si>
  <si>
    <t xml:space="preserve">3. terrengløp </t>
  </si>
  <si>
    <t xml:space="preserve">Bygdadag </t>
  </si>
  <si>
    <t>4. terrengløp/tomannsstafett</t>
  </si>
  <si>
    <t>Allidrett</t>
  </si>
  <si>
    <t>Kostnad instruktører allidrett høst 2017: ca. kr. 4 000,- (ikke utbetalt enda)</t>
  </si>
  <si>
    <t>Stipend Norsk Friidrett NT</t>
  </si>
  <si>
    <t>Deltagersvg. tomannsstafett - Verdal FIK</t>
  </si>
  <si>
    <t>Trimkasse</t>
  </si>
  <si>
    <t>Innskuddsrente nov. 2017</t>
  </si>
  <si>
    <t>Refusjon fra BAMA (frukt)</t>
  </si>
  <si>
    <t>Overføring fra kontantkasse</t>
  </si>
  <si>
    <t>Det ble dermed betalt pokaler for 2 sesonger i 2017.</t>
  </si>
  <si>
    <t>Terrengløp</t>
  </si>
  <si>
    <t>Friidrett</t>
  </si>
  <si>
    <t>Trimkasser</t>
  </si>
  <si>
    <t>Annet</t>
  </si>
  <si>
    <t>T-skjorter</t>
  </si>
  <si>
    <t>S</t>
  </si>
  <si>
    <t>M</t>
  </si>
  <si>
    <t>L</t>
  </si>
  <si>
    <t>XL</t>
  </si>
  <si>
    <t>Vi har 50 stk. t-skjorter i varelager (ferdig betalt). Varelagerverdi anslått til ca. kr. 10 000,- (forutsatt pris kr. 200,- pr. stk.)</t>
  </si>
  <si>
    <t>Har fått innvilget sponsor av trimkasse på Sellisteinen (Gule Biler) kr. 2625,-. Kasse er allerede betalt av oss (varelager).</t>
  </si>
  <si>
    <t>Faktureres når kassen henges opp (i løpet av denne vintersesongen)</t>
  </si>
  <si>
    <t>Beløp</t>
  </si>
  <si>
    <t>Merknader</t>
  </si>
  <si>
    <t>Andre innt.</t>
  </si>
  <si>
    <t>Andre utg.</t>
  </si>
  <si>
    <t>Overskudd 2017</t>
  </si>
  <si>
    <t>Inntekt: Påmelding og kiosk, utg.: Premier</t>
  </si>
  <si>
    <t>Feilinnbet. vipps (skigruppa)</t>
  </si>
  <si>
    <t>Utlegg Helene - gavekort trimkasser</t>
  </si>
  <si>
    <t>Tilbakebet. feil vipps (skigruppa)</t>
  </si>
  <si>
    <t>Startkont. Ogndalsstafetten 06.06.17</t>
  </si>
  <si>
    <t>Startkont. Innherredskarusellen 30.08.17</t>
  </si>
  <si>
    <t>Utg.: Startkont., innt.: Stipend 1. plass</t>
  </si>
  <si>
    <t>Varelager kr. 2625,- (se noter)</t>
  </si>
  <si>
    <t>Honorar unge instruktører</t>
  </si>
  <si>
    <t>Innskuddsrente des. 2017</t>
  </si>
  <si>
    <t>Andel skihytta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</si>
</sst>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justify"/>
    </xf>
    <xf numFmtId="0" fontId="0" fillId="2" borderId="1" xfId="0" applyFill="1" applyBorder="1"/>
    <xf numFmtId="0" fontId="0" fillId="3" borderId="2" xfId="0" applyFill="1" applyBorder="1" applyAlignment="1">
      <alignment vertical="justify"/>
    </xf>
    <xf numFmtId="0" fontId="0" fillId="3" borderId="1" xfId="0" applyFill="1" applyBorder="1"/>
    <xf numFmtId="0" fontId="1" fillId="3" borderId="1" xfId="0" applyFont="1" applyFill="1" applyBorder="1"/>
    <xf numFmtId="0" fontId="0" fillId="0" borderId="0" xfId="0" applyBorder="1"/>
    <xf numFmtId="0" fontId="0" fillId="0" borderId="0" xfId="0" applyFill="1" applyBorder="1"/>
    <xf numFmtId="14" fontId="0" fillId="0" borderId="1" xfId="0" applyNumberFormat="1" applyBorder="1"/>
    <xf numFmtId="14" fontId="0" fillId="0" borderId="0" xfId="0" applyNumberForma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43" fontId="0" fillId="0" borderId="0" xfId="1" applyFont="1"/>
    <xf numFmtId="0" fontId="5" fillId="0" borderId="0" xfId="0" applyFont="1"/>
    <xf numFmtId="164" fontId="0" fillId="0" borderId="0" xfId="1" applyNumberFormat="1" applyFont="1"/>
    <xf numFmtId="164" fontId="2" fillId="0" borderId="0" xfId="1" applyNumberFormat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4" fontId="0" fillId="0" borderId="0" xfId="1" applyNumberFormat="1" applyFont="1" applyAlignment="1">
      <alignment horizontal="right"/>
    </xf>
    <xf numFmtId="164" fontId="6" fillId="0" borderId="0" xfId="1" applyNumberFormat="1" applyFont="1"/>
    <xf numFmtId="0" fontId="0" fillId="0" borderId="0" xfId="0" applyFont="1" applyAlignment="1">
      <alignment horizontal="left"/>
    </xf>
    <xf numFmtId="43" fontId="0" fillId="0" borderId="0" xfId="1" applyFont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F35" sqref="F35"/>
    </sheetView>
  </sheetViews>
  <sheetFormatPr baseColWidth="10" defaultRowHeight="14.4" x14ac:dyDescent="0.3"/>
  <cols>
    <col min="1" max="1" width="3.33203125" bestFit="1" customWidth="1"/>
    <col min="2" max="2" width="6.5546875" customWidth="1"/>
    <col min="3" max="3" width="26.33203125" customWidth="1"/>
    <col min="4" max="5" width="6.88671875" customWidth="1"/>
    <col min="6" max="12" width="10.44140625" customWidth="1"/>
    <col min="13" max="13" width="8.109375" bestFit="1" customWidth="1"/>
  </cols>
  <sheetData>
    <row r="1" spans="1:13" x14ac:dyDescent="0.3">
      <c r="C1" t="s">
        <v>26</v>
      </c>
    </row>
    <row r="2" spans="1:13" ht="45" customHeight="1" x14ac:dyDescent="0.3">
      <c r="A2" s="2" t="s">
        <v>20</v>
      </c>
      <c r="B2" s="1" t="s">
        <v>0</v>
      </c>
      <c r="C2" s="1" t="s">
        <v>1</v>
      </c>
      <c r="D2" s="1" t="s">
        <v>6</v>
      </c>
      <c r="E2" s="1" t="s">
        <v>7</v>
      </c>
      <c r="F2" s="2" t="s">
        <v>15</v>
      </c>
      <c r="G2" s="2" t="s">
        <v>19</v>
      </c>
      <c r="H2" s="2" t="s">
        <v>16</v>
      </c>
      <c r="I2" s="1" t="s">
        <v>17</v>
      </c>
      <c r="J2" s="1" t="s">
        <v>18</v>
      </c>
      <c r="K2" s="2" t="s">
        <v>8</v>
      </c>
      <c r="L2" s="2" t="s">
        <v>9</v>
      </c>
      <c r="M2" s="4" t="s">
        <v>11</v>
      </c>
    </row>
    <row r="3" spans="1:13" ht="17.25" customHeight="1" x14ac:dyDescent="0.3">
      <c r="A3" s="5"/>
      <c r="B3" s="5"/>
      <c r="C3" s="5" t="s">
        <v>14</v>
      </c>
      <c r="D3" s="6">
        <f t="shared" ref="D3:L3" si="0">SUM(D4:D31)</f>
        <v>8000</v>
      </c>
      <c r="E3" s="6">
        <f t="shared" si="0"/>
        <v>5400</v>
      </c>
      <c r="F3" s="6">
        <f t="shared" si="0"/>
        <v>6300</v>
      </c>
      <c r="G3" s="6">
        <f t="shared" si="0"/>
        <v>350</v>
      </c>
      <c r="H3" s="6">
        <f t="shared" si="0"/>
        <v>-7000</v>
      </c>
      <c r="I3" s="6">
        <f t="shared" si="0"/>
        <v>0</v>
      </c>
      <c r="J3" s="6">
        <f t="shared" si="0"/>
        <v>3500</v>
      </c>
      <c r="K3" s="6">
        <f t="shared" si="0"/>
        <v>0</v>
      </c>
      <c r="L3" s="6">
        <f t="shared" si="0"/>
        <v>0</v>
      </c>
      <c r="M3" s="5">
        <f t="shared" ref="M3:M25" si="1">SUM((D3+E3)-(F3+G3+H3+I3+J3+K3+L3))</f>
        <v>10250</v>
      </c>
    </row>
    <row r="4" spans="1:13" x14ac:dyDescent="0.3">
      <c r="A4" s="1"/>
      <c r="B4" s="1"/>
      <c r="C4" s="1" t="s">
        <v>10</v>
      </c>
      <c r="D4" s="3">
        <v>10000</v>
      </c>
      <c r="E4" s="3">
        <v>250</v>
      </c>
      <c r="F4" s="1"/>
      <c r="G4" s="1"/>
      <c r="H4" s="1"/>
      <c r="I4" s="1"/>
      <c r="J4" s="1"/>
      <c r="K4" s="1"/>
      <c r="L4" s="1"/>
      <c r="M4" s="5">
        <f t="shared" si="1"/>
        <v>10250</v>
      </c>
    </row>
    <row r="5" spans="1:13" x14ac:dyDescent="0.3">
      <c r="A5" s="1">
        <v>1</v>
      </c>
      <c r="B5" s="1"/>
      <c r="C5" s="1" t="s">
        <v>12</v>
      </c>
      <c r="D5" s="3">
        <v>-1000</v>
      </c>
      <c r="E5" s="3">
        <v>1000</v>
      </c>
      <c r="F5" s="1"/>
      <c r="G5" s="1"/>
      <c r="H5" s="1"/>
      <c r="I5" s="1"/>
      <c r="J5" s="1"/>
      <c r="K5" s="1"/>
      <c r="L5" s="1"/>
      <c r="M5" s="5">
        <f t="shared" si="1"/>
        <v>0</v>
      </c>
    </row>
    <row r="6" spans="1:13" x14ac:dyDescent="0.3">
      <c r="A6" s="1">
        <v>2</v>
      </c>
      <c r="B6" s="1"/>
      <c r="C6" s="1" t="s">
        <v>25</v>
      </c>
      <c r="D6" s="3"/>
      <c r="E6" s="3">
        <v>-200</v>
      </c>
      <c r="F6" s="1"/>
      <c r="G6" s="1"/>
      <c r="H6" s="1"/>
      <c r="I6" s="1"/>
      <c r="J6" s="1">
        <v>-200</v>
      </c>
      <c r="K6" s="1"/>
      <c r="L6" s="1"/>
      <c r="M6" s="5">
        <f t="shared" si="1"/>
        <v>0</v>
      </c>
    </row>
    <row r="7" spans="1:13" x14ac:dyDescent="0.3">
      <c r="A7" s="1">
        <v>3</v>
      </c>
      <c r="B7" s="1"/>
      <c r="C7" s="1" t="s">
        <v>22</v>
      </c>
      <c r="D7" s="3"/>
      <c r="E7" s="3">
        <v>-200</v>
      </c>
      <c r="F7" s="1"/>
      <c r="G7" s="1">
        <v>-200</v>
      </c>
      <c r="H7" s="1"/>
      <c r="I7" s="1"/>
      <c r="J7" s="1"/>
      <c r="K7" s="1"/>
      <c r="L7" s="1"/>
      <c r="M7" s="5">
        <f t="shared" si="1"/>
        <v>0</v>
      </c>
    </row>
    <row r="8" spans="1:13" x14ac:dyDescent="0.3">
      <c r="A8" s="1">
        <v>4</v>
      </c>
      <c r="B8" s="1"/>
      <c r="C8" s="1" t="s">
        <v>23</v>
      </c>
      <c r="D8" s="3"/>
      <c r="E8" s="3">
        <v>-200</v>
      </c>
      <c r="F8" s="1"/>
      <c r="G8" s="1">
        <v>-200</v>
      </c>
      <c r="H8" s="1"/>
      <c r="I8" s="1"/>
      <c r="J8" s="1"/>
      <c r="K8" s="1"/>
      <c r="L8" s="1"/>
      <c r="M8" s="5">
        <f t="shared" si="1"/>
        <v>0</v>
      </c>
    </row>
    <row r="9" spans="1:13" x14ac:dyDescent="0.3">
      <c r="A9" s="1">
        <v>5</v>
      </c>
      <c r="B9" s="1"/>
      <c r="C9" s="1" t="s">
        <v>2</v>
      </c>
      <c r="D9" s="3"/>
      <c r="E9" s="3">
        <v>2300</v>
      </c>
      <c r="F9" s="1">
        <v>2300</v>
      </c>
      <c r="G9" s="1"/>
      <c r="H9" s="1"/>
      <c r="I9" s="1"/>
      <c r="J9" s="1"/>
      <c r="K9" s="1"/>
      <c r="L9" s="1"/>
      <c r="M9" s="5">
        <f t="shared" si="1"/>
        <v>0</v>
      </c>
    </row>
    <row r="10" spans="1:13" x14ac:dyDescent="0.3">
      <c r="A10" s="1">
        <v>6</v>
      </c>
      <c r="B10" s="1"/>
      <c r="C10" s="1" t="s">
        <v>3</v>
      </c>
      <c r="D10" s="3"/>
      <c r="E10" s="3">
        <v>400</v>
      </c>
      <c r="F10" s="1"/>
      <c r="G10" s="1">
        <v>400</v>
      </c>
      <c r="H10" s="1"/>
      <c r="I10" s="1"/>
      <c r="J10" s="1"/>
      <c r="K10" s="1"/>
      <c r="L10" s="1"/>
      <c r="M10" s="5">
        <f t="shared" si="1"/>
        <v>0</v>
      </c>
    </row>
    <row r="11" spans="1:13" x14ac:dyDescent="0.3">
      <c r="A11" s="1">
        <v>7</v>
      </c>
      <c r="B11" s="1"/>
      <c r="C11" s="1" t="s">
        <v>2</v>
      </c>
      <c r="D11" s="3"/>
      <c r="E11" s="3">
        <v>1700</v>
      </c>
      <c r="F11" s="1">
        <v>1700</v>
      </c>
      <c r="G11" s="1"/>
      <c r="H11" s="1"/>
      <c r="I11" s="1"/>
      <c r="J11" s="1"/>
      <c r="K11" s="1"/>
      <c r="L11" s="1"/>
      <c r="M11" s="5">
        <f t="shared" si="1"/>
        <v>0</v>
      </c>
    </row>
    <row r="12" spans="1:13" x14ac:dyDescent="0.3">
      <c r="A12" s="1">
        <v>8</v>
      </c>
      <c r="B12" s="1"/>
      <c r="C12" s="1" t="s">
        <v>3</v>
      </c>
      <c r="D12" s="3"/>
      <c r="E12" s="3">
        <v>350</v>
      </c>
      <c r="F12" s="1"/>
      <c r="G12" s="1">
        <v>350</v>
      </c>
      <c r="H12" s="1"/>
      <c r="I12" s="1"/>
      <c r="J12" s="1"/>
      <c r="K12" s="1"/>
      <c r="L12" s="1"/>
      <c r="M12" s="5">
        <f t="shared" si="1"/>
        <v>0</v>
      </c>
    </row>
    <row r="13" spans="1:13" x14ac:dyDescent="0.3">
      <c r="A13" s="1">
        <v>9</v>
      </c>
      <c r="B13" s="1"/>
      <c r="C13" s="1" t="s">
        <v>2</v>
      </c>
      <c r="D13" s="3"/>
      <c r="E13" s="3">
        <v>1400</v>
      </c>
      <c r="F13" s="1">
        <v>1400</v>
      </c>
      <c r="G13" s="1"/>
      <c r="H13" s="1"/>
      <c r="I13" s="1"/>
      <c r="J13" s="1"/>
      <c r="K13" s="1"/>
      <c r="L13" s="1"/>
      <c r="M13" s="5">
        <f t="shared" si="1"/>
        <v>0</v>
      </c>
    </row>
    <row r="14" spans="1:13" x14ac:dyDescent="0.3">
      <c r="A14" s="1">
        <v>10</v>
      </c>
      <c r="B14" s="1"/>
      <c r="C14" s="1" t="s">
        <v>3</v>
      </c>
      <c r="D14" s="3"/>
      <c r="E14" s="3"/>
      <c r="F14" s="1"/>
      <c r="G14" s="1"/>
      <c r="H14" s="1"/>
      <c r="I14" s="1"/>
      <c r="J14" s="1"/>
      <c r="K14" s="1"/>
      <c r="L14" s="1"/>
      <c r="M14" s="5">
        <f t="shared" si="1"/>
        <v>0</v>
      </c>
    </row>
    <row r="15" spans="1:13" x14ac:dyDescent="0.3">
      <c r="A15" s="1">
        <v>11</v>
      </c>
      <c r="B15" s="1"/>
      <c r="C15" s="1" t="s">
        <v>2</v>
      </c>
      <c r="D15" s="3"/>
      <c r="E15" s="3">
        <v>900</v>
      </c>
      <c r="F15" s="1">
        <v>900</v>
      </c>
      <c r="G15" s="1"/>
      <c r="H15" s="1"/>
      <c r="I15" s="1"/>
      <c r="J15" s="1"/>
      <c r="K15" s="1"/>
      <c r="L15" s="1"/>
      <c r="M15" s="5">
        <f t="shared" si="1"/>
        <v>0</v>
      </c>
    </row>
    <row r="16" spans="1:13" x14ac:dyDescent="0.3">
      <c r="A16" s="1">
        <v>12</v>
      </c>
      <c r="B16" s="1"/>
      <c r="C16" s="1" t="s">
        <v>3</v>
      </c>
      <c r="D16" s="3"/>
      <c r="E16" s="3"/>
      <c r="F16" s="1"/>
      <c r="G16" s="1"/>
      <c r="H16" s="1"/>
      <c r="I16" s="1"/>
      <c r="J16" s="1"/>
      <c r="K16" s="1"/>
      <c r="L16" s="1"/>
      <c r="M16" s="5">
        <f t="shared" si="1"/>
        <v>0</v>
      </c>
    </row>
    <row r="17" spans="1:13" x14ac:dyDescent="0.3">
      <c r="A17" s="1">
        <v>13</v>
      </c>
      <c r="B17" s="1"/>
      <c r="C17" s="1" t="s">
        <v>21</v>
      </c>
      <c r="D17" s="3">
        <v>6000</v>
      </c>
      <c r="E17" s="3"/>
      <c r="F17" s="1"/>
      <c r="G17" s="1"/>
      <c r="H17" s="1"/>
      <c r="I17" s="1"/>
      <c r="J17" s="1">
        <v>6000</v>
      </c>
      <c r="K17" s="1"/>
      <c r="L17" s="1"/>
      <c r="M17" s="5">
        <f t="shared" si="1"/>
        <v>0</v>
      </c>
    </row>
    <row r="18" spans="1:13" x14ac:dyDescent="0.3">
      <c r="A18" s="1">
        <v>14</v>
      </c>
      <c r="B18" s="1"/>
      <c r="C18" s="1" t="s">
        <v>13</v>
      </c>
      <c r="D18" s="3">
        <v>2000</v>
      </c>
      <c r="E18" s="3">
        <v>-2000</v>
      </c>
      <c r="F18" s="1"/>
      <c r="G18" s="1"/>
      <c r="H18" s="1"/>
      <c r="I18" s="1"/>
      <c r="J18" s="1"/>
      <c r="K18" s="1"/>
      <c r="L18" s="1"/>
      <c r="M18" s="5">
        <f t="shared" si="1"/>
        <v>0</v>
      </c>
    </row>
    <row r="19" spans="1:13" x14ac:dyDescent="0.3">
      <c r="A19" s="1">
        <v>15</v>
      </c>
      <c r="B19" s="1"/>
      <c r="C19" s="1" t="s">
        <v>24</v>
      </c>
      <c r="D19" s="3"/>
      <c r="E19" s="3">
        <v>-300</v>
      </c>
      <c r="F19" s="1"/>
      <c r="G19" s="1"/>
      <c r="H19" s="1"/>
      <c r="I19" s="1"/>
      <c r="J19" s="1">
        <v>-300</v>
      </c>
      <c r="K19" s="1"/>
      <c r="L19" s="1"/>
      <c r="M19" s="5">
        <f t="shared" si="1"/>
        <v>0</v>
      </c>
    </row>
    <row r="20" spans="1:13" x14ac:dyDescent="0.3">
      <c r="A20" s="1">
        <v>16</v>
      </c>
      <c r="B20" s="1"/>
      <c r="C20" s="1" t="s">
        <v>4</v>
      </c>
      <c r="D20" s="3">
        <v>-2000</v>
      </c>
      <c r="E20" s="3"/>
      <c r="F20" s="1"/>
      <c r="G20" s="1"/>
      <c r="H20" s="1"/>
      <c r="I20" s="1"/>
      <c r="J20" s="1">
        <v>-2000</v>
      </c>
      <c r="K20" s="1"/>
      <c r="L20" s="1"/>
      <c r="M20" s="5">
        <f t="shared" si="1"/>
        <v>0</v>
      </c>
    </row>
    <row r="21" spans="1:13" x14ac:dyDescent="0.3">
      <c r="A21" s="1">
        <v>17</v>
      </c>
      <c r="B21" s="1"/>
      <c r="C21" s="1" t="s">
        <v>5</v>
      </c>
      <c r="D21" s="3">
        <v>-7000</v>
      </c>
      <c r="E21" s="3"/>
      <c r="F21" s="1"/>
      <c r="G21" s="1"/>
      <c r="H21" s="1">
        <v>-7000</v>
      </c>
      <c r="I21" s="1"/>
      <c r="J21" s="1"/>
      <c r="K21" s="1"/>
      <c r="L21" s="1"/>
      <c r="M21" s="5">
        <f t="shared" si="1"/>
        <v>0</v>
      </c>
    </row>
    <row r="22" spans="1:13" x14ac:dyDescent="0.3">
      <c r="A22" s="1"/>
      <c r="B22" s="1"/>
      <c r="C22" s="1"/>
      <c r="D22" s="3"/>
      <c r="E22" s="3"/>
      <c r="F22" s="1"/>
      <c r="G22" s="1"/>
      <c r="H22" s="1"/>
      <c r="I22" s="1"/>
      <c r="J22" s="1"/>
      <c r="K22" s="1"/>
      <c r="L22" s="1"/>
      <c r="M22" s="5">
        <f t="shared" si="1"/>
        <v>0</v>
      </c>
    </row>
    <row r="23" spans="1:13" x14ac:dyDescent="0.3">
      <c r="A23" s="1"/>
      <c r="B23" s="1"/>
      <c r="C23" s="1"/>
      <c r="D23" s="3"/>
      <c r="E23" s="3"/>
      <c r="F23" s="1"/>
      <c r="G23" s="1"/>
      <c r="H23" s="1"/>
      <c r="I23" s="1"/>
      <c r="J23" s="1"/>
      <c r="K23" s="1"/>
      <c r="L23" s="1"/>
      <c r="M23" s="5">
        <f t="shared" si="1"/>
        <v>0</v>
      </c>
    </row>
    <row r="24" spans="1:13" x14ac:dyDescent="0.3">
      <c r="A24" s="1"/>
      <c r="B24" s="1"/>
      <c r="C24" s="1"/>
      <c r="D24" s="3"/>
      <c r="E24" s="3"/>
      <c r="F24" s="1"/>
      <c r="G24" s="1"/>
      <c r="H24" s="1"/>
      <c r="I24" s="1"/>
      <c r="J24" s="1"/>
      <c r="K24" s="1"/>
      <c r="L24" s="1"/>
      <c r="M24" s="5">
        <f t="shared" si="1"/>
        <v>0</v>
      </c>
    </row>
    <row r="25" spans="1:13" x14ac:dyDescent="0.3">
      <c r="A25" s="1"/>
      <c r="B25" s="1"/>
      <c r="C25" s="1"/>
      <c r="D25" s="3"/>
      <c r="E25" s="3"/>
      <c r="F25" s="1"/>
      <c r="G25" s="1"/>
      <c r="H25" s="1"/>
      <c r="I25" s="1"/>
      <c r="J25" s="1"/>
      <c r="K25" s="1"/>
      <c r="L25" s="1"/>
      <c r="M25" s="5">
        <f t="shared" si="1"/>
        <v>0</v>
      </c>
    </row>
    <row r="26" spans="1:13" x14ac:dyDescent="0.3">
      <c r="A26" s="1"/>
      <c r="B26" s="1"/>
      <c r="C26" s="1"/>
      <c r="D26" s="3"/>
      <c r="E26" s="3"/>
      <c r="F26" s="1"/>
      <c r="G26" s="1"/>
      <c r="H26" s="1"/>
      <c r="I26" s="1"/>
      <c r="J26" s="1"/>
      <c r="K26" s="1"/>
      <c r="L26" s="1"/>
      <c r="M26" s="5">
        <f t="shared" ref="M26:M31" si="2">SUM((D26+E26)-(F26+G26+H26+I26+J26+K26+L26))</f>
        <v>0</v>
      </c>
    </row>
    <row r="27" spans="1:13" x14ac:dyDescent="0.3">
      <c r="A27" s="1"/>
      <c r="B27" s="1"/>
      <c r="C27" s="1"/>
      <c r="D27" s="3"/>
      <c r="E27" s="3"/>
      <c r="F27" s="1"/>
      <c r="G27" s="1"/>
      <c r="H27" s="1"/>
      <c r="I27" s="1"/>
      <c r="J27" s="1"/>
      <c r="K27" s="1"/>
      <c r="L27" s="1"/>
      <c r="M27" s="5">
        <f t="shared" si="2"/>
        <v>0</v>
      </c>
    </row>
    <row r="28" spans="1:13" x14ac:dyDescent="0.3">
      <c r="A28" s="1"/>
      <c r="B28" s="1"/>
      <c r="C28" s="1"/>
      <c r="D28" s="3"/>
      <c r="E28" s="3"/>
      <c r="F28" s="1"/>
      <c r="G28" s="1"/>
      <c r="H28" s="1"/>
      <c r="I28" s="1"/>
      <c r="J28" s="1"/>
      <c r="K28" s="1"/>
      <c r="L28" s="1"/>
      <c r="M28" s="5">
        <f t="shared" si="2"/>
        <v>0</v>
      </c>
    </row>
    <row r="29" spans="1:13" x14ac:dyDescent="0.3">
      <c r="A29" s="1"/>
      <c r="B29" s="1"/>
      <c r="C29" s="1"/>
      <c r="D29" s="3"/>
      <c r="E29" s="3"/>
      <c r="F29" s="1"/>
      <c r="G29" s="1"/>
      <c r="H29" s="1"/>
      <c r="I29" s="1"/>
      <c r="J29" s="1"/>
      <c r="K29" s="1"/>
      <c r="L29" s="1"/>
      <c r="M29" s="5">
        <f t="shared" si="2"/>
        <v>0</v>
      </c>
    </row>
    <row r="30" spans="1:13" x14ac:dyDescent="0.3">
      <c r="A30" s="1"/>
      <c r="B30" s="1"/>
      <c r="C30" s="1"/>
      <c r="D30" s="3"/>
      <c r="E30" s="3"/>
      <c r="F30" s="1"/>
      <c r="G30" s="1"/>
      <c r="H30" s="1"/>
      <c r="I30" s="1"/>
      <c r="J30" s="1"/>
      <c r="K30" s="1"/>
      <c r="L30" s="1"/>
      <c r="M30" s="5">
        <f t="shared" si="2"/>
        <v>0</v>
      </c>
    </row>
    <row r="31" spans="1:13" x14ac:dyDescent="0.3">
      <c r="A31" s="1"/>
      <c r="B31" s="1"/>
      <c r="C31" s="1"/>
      <c r="D31" s="3"/>
      <c r="E31" s="3"/>
      <c r="F31" s="1"/>
      <c r="G31" s="1"/>
      <c r="H31" s="1"/>
      <c r="I31" s="1"/>
      <c r="J31" s="1"/>
      <c r="K31" s="1"/>
      <c r="L31" s="1"/>
      <c r="M31" s="5">
        <f t="shared" si="2"/>
        <v>0</v>
      </c>
    </row>
  </sheetData>
  <sortState ref="A4:M24">
    <sortCondition ref="A4:A24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tabSelected="1"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P9" sqref="P9:Q9"/>
    </sheetView>
  </sheetViews>
  <sheetFormatPr baseColWidth="10" defaultRowHeight="14.4" x14ac:dyDescent="0.3"/>
  <cols>
    <col min="1" max="1" width="3.109375" customWidth="1"/>
    <col min="2" max="2" width="10" customWidth="1"/>
    <col min="3" max="3" width="39" customWidth="1"/>
    <col min="4" max="4" width="6.6640625" bestFit="1" customWidth="1"/>
    <col min="5" max="5" width="5.88671875" bestFit="1" customWidth="1"/>
    <col min="7" max="7" width="10.44140625" bestFit="1" customWidth="1"/>
    <col min="8" max="8" width="8.33203125" bestFit="1" customWidth="1"/>
    <col min="9" max="9" width="8" bestFit="1" customWidth="1"/>
    <col min="10" max="10" width="8" customWidth="1"/>
    <col min="11" max="11" width="8" bestFit="1" customWidth="1"/>
    <col min="12" max="12" width="7.6640625" bestFit="1" customWidth="1"/>
    <col min="13" max="13" width="7.6640625" customWidth="1"/>
    <col min="14" max="14" width="9.33203125" bestFit="1" customWidth="1"/>
    <col min="15" max="15" width="8.44140625" bestFit="1" customWidth="1"/>
  </cols>
  <sheetData>
    <row r="1" spans="1:15" ht="15.6" x14ac:dyDescent="0.3">
      <c r="C1" s="15" t="s">
        <v>29</v>
      </c>
    </row>
    <row r="2" spans="1:15" ht="43.2" x14ac:dyDescent="0.3">
      <c r="A2" s="2" t="s">
        <v>20</v>
      </c>
      <c r="B2" s="1" t="s">
        <v>0</v>
      </c>
      <c r="C2" s="1" t="s">
        <v>1</v>
      </c>
      <c r="D2" s="1" t="s">
        <v>6</v>
      </c>
      <c r="E2" s="1" t="s">
        <v>7</v>
      </c>
      <c r="F2" s="2" t="s">
        <v>15</v>
      </c>
      <c r="G2" s="2" t="s">
        <v>77</v>
      </c>
      <c r="H2" s="2" t="s">
        <v>28</v>
      </c>
      <c r="I2" s="1" t="s">
        <v>17</v>
      </c>
      <c r="J2" s="1" t="s">
        <v>41</v>
      </c>
      <c r="K2" s="1" t="s">
        <v>18</v>
      </c>
      <c r="L2" s="2" t="s">
        <v>8</v>
      </c>
      <c r="M2" s="2" t="s">
        <v>27</v>
      </c>
      <c r="N2" s="2" t="s">
        <v>9</v>
      </c>
      <c r="O2" s="4" t="s">
        <v>11</v>
      </c>
    </row>
    <row r="3" spans="1:15" x14ac:dyDescent="0.3">
      <c r="A3" s="5"/>
      <c r="B3" s="5"/>
      <c r="C3" s="5" t="s">
        <v>14</v>
      </c>
      <c r="D3" s="6">
        <f t="shared" ref="D3:N3" si="0">SUM(D4:D71)</f>
        <v>25168.22</v>
      </c>
      <c r="E3" s="6">
        <f t="shared" si="0"/>
        <v>800</v>
      </c>
      <c r="F3" s="6">
        <f t="shared" si="0"/>
        <v>6525</v>
      </c>
      <c r="G3" s="6">
        <f t="shared" si="0"/>
        <v>2385.83</v>
      </c>
      <c r="H3" s="6">
        <f t="shared" si="0"/>
        <v>-7268</v>
      </c>
      <c r="I3" s="6">
        <f t="shared" si="0"/>
        <v>-2550</v>
      </c>
      <c r="J3" s="6">
        <f t="shared" si="0"/>
        <v>-900</v>
      </c>
      <c r="K3" s="6">
        <f t="shared" si="0"/>
        <v>-5225</v>
      </c>
      <c r="L3" s="6">
        <f t="shared" si="0"/>
        <v>-509.17</v>
      </c>
      <c r="M3" s="6">
        <f t="shared" si="0"/>
        <v>2800</v>
      </c>
      <c r="N3" s="6">
        <f t="shared" si="0"/>
        <v>5715.56</v>
      </c>
      <c r="O3" s="5">
        <v>0</v>
      </c>
    </row>
    <row r="4" spans="1:15" x14ac:dyDescent="0.3">
      <c r="A4" s="1"/>
      <c r="B4" s="1"/>
      <c r="C4" s="1" t="s">
        <v>10</v>
      </c>
      <c r="D4" s="3">
        <v>24194</v>
      </c>
      <c r="E4" s="3">
        <v>800</v>
      </c>
      <c r="F4" s="1"/>
      <c r="G4" s="1"/>
      <c r="H4" s="1"/>
      <c r="I4" s="1"/>
      <c r="J4" s="1"/>
      <c r="K4" s="1"/>
      <c r="L4" s="1"/>
      <c r="M4" s="1"/>
      <c r="N4" s="1"/>
      <c r="O4" s="5">
        <f>SUM((D4+E4)-(F4+G4+H4+I4+K4+L4+M4+N4))</f>
        <v>24994</v>
      </c>
    </row>
    <row r="5" spans="1:15" x14ac:dyDescent="0.3">
      <c r="A5" s="1">
        <v>1</v>
      </c>
      <c r="B5" s="9">
        <v>42766</v>
      </c>
      <c r="C5" s="1" t="s">
        <v>35</v>
      </c>
      <c r="D5" s="3">
        <v>2</v>
      </c>
      <c r="E5" s="3"/>
      <c r="F5" s="1"/>
      <c r="G5" s="1"/>
      <c r="H5" s="1"/>
      <c r="I5" s="1"/>
      <c r="J5" s="1"/>
      <c r="K5" s="1"/>
      <c r="L5" s="1"/>
      <c r="M5" s="1"/>
      <c r="N5" s="1">
        <v>2</v>
      </c>
      <c r="O5" s="5">
        <f t="shared" ref="O5:O15" si="1">SUM((D5+E5)-(F5+G5+H5+I5+J5+K5+L5+M5+N5))</f>
        <v>0</v>
      </c>
    </row>
    <row r="6" spans="1:15" x14ac:dyDescent="0.3">
      <c r="A6" s="1">
        <v>2</v>
      </c>
      <c r="B6" s="9">
        <v>42794</v>
      </c>
      <c r="C6" s="1" t="s">
        <v>36</v>
      </c>
      <c r="D6" s="3">
        <v>2</v>
      </c>
      <c r="E6" s="3"/>
      <c r="F6" s="1"/>
      <c r="G6" s="1"/>
      <c r="H6" s="1"/>
      <c r="I6" s="1"/>
      <c r="J6" s="1"/>
      <c r="K6" s="1"/>
      <c r="L6" s="1"/>
      <c r="M6" s="1"/>
      <c r="N6" s="1">
        <v>2</v>
      </c>
      <c r="O6" s="5">
        <f t="shared" si="1"/>
        <v>0</v>
      </c>
    </row>
    <row r="7" spans="1:15" x14ac:dyDescent="0.3">
      <c r="A7" s="1">
        <v>3</v>
      </c>
      <c r="B7" s="9">
        <v>42814</v>
      </c>
      <c r="C7" s="1" t="s">
        <v>30</v>
      </c>
      <c r="D7" s="3">
        <v>-200</v>
      </c>
      <c r="E7" s="3"/>
      <c r="F7" s="1"/>
      <c r="G7" s="1"/>
      <c r="H7" s="1"/>
      <c r="I7" s="1">
        <v>-200</v>
      </c>
      <c r="J7" s="1"/>
      <c r="K7" s="1"/>
      <c r="L7" s="1"/>
      <c r="M7" s="1"/>
      <c r="N7" s="1"/>
      <c r="O7" s="5">
        <f t="shared" si="1"/>
        <v>0</v>
      </c>
    </row>
    <row r="8" spans="1:15" x14ac:dyDescent="0.3">
      <c r="A8" s="1">
        <v>4</v>
      </c>
      <c r="B8" s="9">
        <v>42815</v>
      </c>
      <c r="C8" s="1" t="s">
        <v>31</v>
      </c>
      <c r="D8" s="3">
        <v>-6000</v>
      </c>
      <c r="E8" s="3"/>
      <c r="F8" s="1"/>
      <c r="G8" s="1"/>
      <c r="H8" s="1"/>
      <c r="I8" s="1">
        <v>-6000</v>
      </c>
      <c r="J8" s="1"/>
      <c r="K8" s="1"/>
      <c r="L8" s="1"/>
      <c r="M8" s="1"/>
      <c r="N8" s="1"/>
      <c r="O8" s="5">
        <f t="shared" si="1"/>
        <v>0</v>
      </c>
    </row>
    <row r="9" spans="1:15" x14ac:dyDescent="0.3">
      <c r="A9" s="1">
        <v>5</v>
      </c>
      <c r="B9" s="9">
        <v>42815</v>
      </c>
      <c r="C9" s="1" t="s">
        <v>32</v>
      </c>
      <c r="D9" s="3">
        <v>-390</v>
      </c>
      <c r="E9" s="3"/>
      <c r="F9" s="1"/>
      <c r="G9" s="1"/>
      <c r="H9" s="1"/>
      <c r="I9" s="1"/>
      <c r="J9" s="1"/>
      <c r="K9" s="1"/>
      <c r="L9" s="1">
        <v>-390</v>
      </c>
      <c r="M9" s="1"/>
      <c r="N9" s="1"/>
      <c r="O9" s="5">
        <f t="shared" si="1"/>
        <v>0</v>
      </c>
    </row>
    <row r="10" spans="1:15" x14ac:dyDescent="0.3">
      <c r="A10" s="1">
        <v>6</v>
      </c>
      <c r="B10" s="9">
        <v>42822</v>
      </c>
      <c r="C10" s="1" t="s">
        <v>76</v>
      </c>
      <c r="D10" s="3">
        <v>-3855</v>
      </c>
      <c r="E10" s="3"/>
      <c r="F10" s="1"/>
      <c r="G10" s="1"/>
      <c r="H10" s="1">
        <v>-3855</v>
      </c>
      <c r="I10" s="1"/>
      <c r="J10" s="1"/>
      <c r="K10" s="1"/>
      <c r="L10" s="1"/>
      <c r="M10" s="1"/>
      <c r="N10" s="1"/>
      <c r="O10" s="5">
        <f t="shared" si="1"/>
        <v>0</v>
      </c>
    </row>
    <row r="11" spans="1:15" x14ac:dyDescent="0.3">
      <c r="A11" s="1">
        <v>7</v>
      </c>
      <c r="B11" s="9">
        <v>42825</v>
      </c>
      <c r="C11" s="1" t="s">
        <v>37</v>
      </c>
      <c r="D11" s="3">
        <v>2</v>
      </c>
      <c r="E11" s="3"/>
      <c r="F11" s="1"/>
      <c r="G11" s="1"/>
      <c r="H11" s="1"/>
      <c r="I11" s="1"/>
      <c r="J11" s="1"/>
      <c r="K11" s="1"/>
      <c r="L11" s="1"/>
      <c r="M11" s="1"/>
      <c r="N11" s="1">
        <v>2</v>
      </c>
      <c r="O11" s="5">
        <f t="shared" si="1"/>
        <v>0</v>
      </c>
    </row>
    <row r="12" spans="1:15" x14ac:dyDescent="0.3">
      <c r="A12" s="1">
        <v>8</v>
      </c>
      <c r="B12" s="9">
        <v>42825</v>
      </c>
      <c r="C12" s="1" t="s">
        <v>38</v>
      </c>
      <c r="D12" s="3">
        <v>-12</v>
      </c>
      <c r="E12" s="3"/>
      <c r="F12" s="1"/>
      <c r="G12" s="1"/>
      <c r="H12" s="1"/>
      <c r="I12" s="1"/>
      <c r="J12" s="1"/>
      <c r="K12" s="1"/>
      <c r="L12" s="1">
        <v>-12</v>
      </c>
      <c r="M12" s="1"/>
      <c r="N12" s="1"/>
      <c r="O12" s="5">
        <f t="shared" si="1"/>
        <v>0</v>
      </c>
    </row>
    <row r="13" spans="1:15" x14ac:dyDescent="0.3">
      <c r="A13" s="1">
        <v>9</v>
      </c>
      <c r="B13" s="9">
        <v>42825</v>
      </c>
      <c r="C13" s="1" t="s">
        <v>39</v>
      </c>
      <c r="D13" s="3">
        <v>-4</v>
      </c>
      <c r="E13" s="3"/>
      <c r="F13" s="1"/>
      <c r="G13" s="1"/>
      <c r="H13" s="1"/>
      <c r="I13" s="1"/>
      <c r="J13" s="1"/>
      <c r="K13" s="1"/>
      <c r="L13" s="1">
        <v>-4</v>
      </c>
      <c r="M13" s="1"/>
      <c r="N13" s="1"/>
      <c r="O13" s="5">
        <f t="shared" si="1"/>
        <v>0</v>
      </c>
    </row>
    <row r="14" spans="1:15" x14ac:dyDescent="0.3">
      <c r="A14" s="1">
        <v>10</v>
      </c>
      <c r="B14" s="9">
        <v>42830</v>
      </c>
      <c r="C14" s="1" t="s">
        <v>33</v>
      </c>
      <c r="D14" s="3">
        <v>6000</v>
      </c>
      <c r="E14" s="3"/>
      <c r="F14" s="1"/>
      <c r="G14" s="1"/>
      <c r="H14" s="1"/>
      <c r="I14" s="1">
        <v>6000</v>
      </c>
      <c r="J14" s="1"/>
      <c r="K14" s="1"/>
      <c r="L14" s="1"/>
      <c r="M14" s="1"/>
      <c r="N14" s="1"/>
      <c r="O14" s="5">
        <f t="shared" si="1"/>
        <v>0</v>
      </c>
    </row>
    <row r="15" spans="1:15" x14ac:dyDescent="0.3">
      <c r="A15" s="1">
        <v>11</v>
      </c>
      <c r="B15" s="9">
        <v>42832</v>
      </c>
      <c r="C15" s="1" t="s">
        <v>34</v>
      </c>
      <c r="D15" s="3">
        <v>5670</v>
      </c>
      <c r="E15" s="3"/>
      <c r="F15" s="1"/>
      <c r="G15" s="1"/>
      <c r="H15" s="1"/>
      <c r="I15" s="1"/>
      <c r="J15" s="1"/>
      <c r="K15" s="1"/>
      <c r="L15" s="1"/>
      <c r="M15" s="1"/>
      <c r="N15" s="1">
        <v>5670</v>
      </c>
      <c r="O15" s="5">
        <f t="shared" si="1"/>
        <v>0</v>
      </c>
    </row>
    <row r="16" spans="1:15" x14ac:dyDescent="0.3">
      <c r="A16" s="1">
        <v>12</v>
      </c>
      <c r="B16" s="9">
        <v>42850</v>
      </c>
      <c r="C16" s="1" t="s">
        <v>40</v>
      </c>
      <c r="D16" s="3">
        <v>-600</v>
      </c>
      <c r="E16" s="3"/>
      <c r="F16" s="1"/>
      <c r="G16" s="1"/>
      <c r="H16" s="1"/>
      <c r="I16" s="1"/>
      <c r="J16" s="1">
        <v>-600</v>
      </c>
      <c r="K16" s="1"/>
      <c r="L16" s="1"/>
      <c r="M16" s="1"/>
      <c r="N16" s="1"/>
      <c r="O16" s="5">
        <f>SUM((D16+E16)-(F16+G16+H16+I16+J16+K16+L16+M16+N16))</f>
        <v>0</v>
      </c>
    </row>
    <row r="17" spans="1:15" x14ac:dyDescent="0.3">
      <c r="A17" s="1">
        <v>13</v>
      </c>
      <c r="B17" s="9">
        <v>42851</v>
      </c>
      <c r="C17" s="1" t="s">
        <v>42</v>
      </c>
      <c r="D17" s="3">
        <v>-250</v>
      </c>
      <c r="E17" s="3"/>
      <c r="F17" s="1"/>
      <c r="G17" s="1"/>
      <c r="H17" s="1"/>
      <c r="I17" s="1">
        <v>-250</v>
      </c>
      <c r="J17" s="1"/>
      <c r="K17" s="1"/>
      <c r="L17" s="1"/>
      <c r="M17" s="1"/>
      <c r="N17" s="1"/>
      <c r="O17" s="5">
        <f t="shared" ref="O17:O70" si="2">SUM((D17+E17)-(F17+G17+H17+I17+J17+K17+L17+M17+N17))</f>
        <v>0</v>
      </c>
    </row>
    <row r="18" spans="1:15" x14ac:dyDescent="0.3">
      <c r="A18" s="1">
        <v>14</v>
      </c>
      <c r="B18" s="9">
        <v>42855</v>
      </c>
      <c r="C18" s="1" t="s">
        <v>46</v>
      </c>
      <c r="D18" s="3">
        <v>2</v>
      </c>
      <c r="E18" s="3"/>
      <c r="F18" s="1"/>
      <c r="G18" s="1"/>
      <c r="H18" s="1"/>
      <c r="I18" s="1"/>
      <c r="J18" s="1"/>
      <c r="K18" s="1"/>
      <c r="L18" s="1"/>
      <c r="M18" s="1"/>
      <c r="N18" s="1">
        <v>2</v>
      </c>
      <c r="O18" s="5">
        <f t="shared" si="2"/>
        <v>0</v>
      </c>
    </row>
    <row r="19" spans="1:15" x14ac:dyDescent="0.3">
      <c r="A19" s="1">
        <v>15</v>
      </c>
      <c r="B19" s="9">
        <v>42855</v>
      </c>
      <c r="C19" s="1" t="s">
        <v>47</v>
      </c>
      <c r="D19" s="3">
        <v>-8</v>
      </c>
      <c r="E19" s="3"/>
      <c r="F19" s="1"/>
      <c r="G19" s="1"/>
      <c r="H19" s="1"/>
      <c r="I19" s="1"/>
      <c r="J19" s="1"/>
      <c r="K19" s="1"/>
      <c r="L19" s="1">
        <v>-8</v>
      </c>
      <c r="M19" s="1"/>
      <c r="N19" s="1"/>
      <c r="O19" s="5">
        <f t="shared" si="2"/>
        <v>0</v>
      </c>
    </row>
    <row r="20" spans="1:15" x14ac:dyDescent="0.3">
      <c r="A20" s="1">
        <v>16</v>
      </c>
      <c r="B20" s="9">
        <v>42863</v>
      </c>
      <c r="C20" s="1" t="s">
        <v>43</v>
      </c>
      <c r="D20" s="3">
        <v>-6850</v>
      </c>
      <c r="E20" s="3"/>
      <c r="F20" s="1"/>
      <c r="G20" s="1"/>
      <c r="H20" s="1"/>
      <c r="I20" s="1"/>
      <c r="J20" s="1"/>
      <c r="K20" s="1">
        <v>-6850</v>
      </c>
      <c r="L20" s="1"/>
      <c r="M20" s="1"/>
      <c r="N20" s="1"/>
      <c r="O20" s="5">
        <f t="shared" si="2"/>
        <v>0</v>
      </c>
    </row>
    <row r="21" spans="1:15" x14ac:dyDescent="0.3">
      <c r="A21" s="1">
        <v>17</v>
      </c>
      <c r="B21" s="9">
        <v>42864</v>
      </c>
      <c r="C21" s="1" t="s">
        <v>44</v>
      </c>
      <c r="D21" s="3">
        <v>-100</v>
      </c>
      <c r="E21" s="3"/>
      <c r="F21" s="1"/>
      <c r="G21" s="1"/>
      <c r="H21" s="1"/>
      <c r="I21" s="1"/>
      <c r="J21" s="1">
        <v>-100</v>
      </c>
      <c r="L21" s="1"/>
      <c r="M21" s="1"/>
      <c r="N21" s="1"/>
      <c r="O21" s="5">
        <f t="shared" si="2"/>
        <v>0</v>
      </c>
    </row>
    <row r="22" spans="1:15" x14ac:dyDescent="0.3">
      <c r="A22" s="1">
        <v>17</v>
      </c>
      <c r="B22" s="9">
        <v>42864</v>
      </c>
      <c r="C22" s="1" t="s">
        <v>45</v>
      </c>
      <c r="D22" s="3">
        <v>-200</v>
      </c>
      <c r="E22" s="3"/>
      <c r="F22" s="1"/>
      <c r="G22" s="1"/>
      <c r="H22" s="1"/>
      <c r="I22" s="1"/>
      <c r="J22" s="1">
        <v>-200</v>
      </c>
      <c r="K22" s="1"/>
      <c r="L22" s="1"/>
      <c r="M22" s="1"/>
      <c r="N22" s="1"/>
      <c r="O22" s="5">
        <f t="shared" si="2"/>
        <v>0</v>
      </c>
    </row>
    <row r="23" spans="1:15" x14ac:dyDescent="0.3">
      <c r="A23" s="1">
        <v>18</v>
      </c>
      <c r="B23" s="9">
        <v>42877</v>
      </c>
      <c r="C23" s="1" t="s">
        <v>48</v>
      </c>
      <c r="D23" s="3">
        <v>2625</v>
      </c>
      <c r="E23" s="3"/>
      <c r="F23" s="1"/>
      <c r="G23" s="1"/>
      <c r="H23" s="1"/>
      <c r="I23" s="1"/>
      <c r="J23" s="1"/>
      <c r="K23" s="1">
        <v>2625</v>
      </c>
      <c r="L23" s="1"/>
      <c r="M23" s="1"/>
      <c r="N23" s="1"/>
      <c r="O23" s="5">
        <f t="shared" si="2"/>
        <v>0</v>
      </c>
    </row>
    <row r="24" spans="1:15" x14ac:dyDescent="0.3">
      <c r="A24" s="1">
        <v>19</v>
      </c>
      <c r="B24" s="9">
        <v>42886</v>
      </c>
      <c r="C24" s="1" t="s">
        <v>49</v>
      </c>
      <c r="D24" s="3">
        <v>-4</v>
      </c>
      <c r="E24" s="3"/>
      <c r="F24" s="1"/>
      <c r="G24" s="1"/>
      <c r="H24" s="1"/>
      <c r="I24" s="1"/>
      <c r="J24" s="1"/>
      <c r="K24" s="1"/>
      <c r="L24" s="1">
        <v>-4</v>
      </c>
      <c r="M24" s="1"/>
      <c r="N24" s="1"/>
      <c r="O24" s="5">
        <f t="shared" si="2"/>
        <v>0</v>
      </c>
    </row>
    <row r="25" spans="1:15" x14ac:dyDescent="0.3">
      <c r="A25" s="1">
        <v>20</v>
      </c>
      <c r="B25" s="9">
        <v>42886</v>
      </c>
      <c r="C25" s="1" t="s">
        <v>50</v>
      </c>
      <c r="D25" s="3">
        <v>-8</v>
      </c>
      <c r="E25" s="3"/>
      <c r="F25" s="1"/>
      <c r="G25" s="1"/>
      <c r="H25" s="1"/>
      <c r="I25" s="1"/>
      <c r="J25" s="1"/>
      <c r="K25" s="1"/>
      <c r="L25" s="1">
        <v>-8</v>
      </c>
      <c r="M25" s="1"/>
      <c r="N25" s="1"/>
      <c r="O25" s="5">
        <f t="shared" si="2"/>
        <v>0</v>
      </c>
    </row>
    <row r="26" spans="1:15" x14ac:dyDescent="0.3">
      <c r="A26" s="1">
        <v>21</v>
      </c>
      <c r="B26" s="9">
        <v>42886</v>
      </c>
      <c r="C26" s="1" t="s">
        <v>51</v>
      </c>
      <c r="D26" s="3">
        <v>1</v>
      </c>
      <c r="E26" s="3"/>
      <c r="F26" s="1"/>
      <c r="G26" s="1"/>
      <c r="H26" s="1"/>
      <c r="I26" s="1"/>
      <c r="J26" s="1"/>
      <c r="K26" s="1"/>
      <c r="L26" s="1"/>
      <c r="M26" s="1"/>
      <c r="N26" s="1">
        <v>1</v>
      </c>
      <c r="O26" s="5">
        <f t="shared" si="2"/>
        <v>0</v>
      </c>
    </row>
    <row r="27" spans="1:15" x14ac:dyDescent="0.3">
      <c r="A27" s="1">
        <v>22</v>
      </c>
      <c r="B27" s="10">
        <v>42905</v>
      </c>
      <c r="C27" s="9" t="s">
        <v>52</v>
      </c>
      <c r="D27" s="3">
        <v>-200</v>
      </c>
      <c r="E27" s="3"/>
      <c r="F27" s="1"/>
      <c r="G27" s="1"/>
      <c r="H27" s="1"/>
      <c r="I27" s="1">
        <v>-200</v>
      </c>
      <c r="J27" s="1"/>
      <c r="K27" s="1"/>
      <c r="L27" s="1"/>
      <c r="M27" s="1"/>
      <c r="N27" s="1"/>
      <c r="O27" s="5">
        <f t="shared" si="2"/>
        <v>0</v>
      </c>
    </row>
    <row r="28" spans="1:15" x14ac:dyDescent="0.3">
      <c r="A28" s="1">
        <v>23</v>
      </c>
      <c r="B28" s="9">
        <v>42909</v>
      </c>
      <c r="C28" s="1" t="s">
        <v>53</v>
      </c>
      <c r="D28" s="3">
        <v>200</v>
      </c>
      <c r="E28" s="3"/>
      <c r="F28" s="1"/>
      <c r="G28" s="1"/>
      <c r="H28" s="1"/>
      <c r="I28" s="1"/>
      <c r="J28" s="1"/>
      <c r="K28" s="1"/>
      <c r="L28" s="1"/>
      <c r="M28" s="1">
        <v>200</v>
      </c>
      <c r="N28" s="1"/>
      <c r="O28" s="5">
        <f t="shared" si="2"/>
        <v>0</v>
      </c>
    </row>
    <row r="29" spans="1:15" x14ac:dyDescent="0.3">
      <c r="A29" s="1">
        <v>24</v>
      </c>
      <c r="B29" s="9">
        <v>42909</v>
      </c>
      <c r="C29" s="1" t="s">
        <v>54</v>
      </c>
      <c r="D29" s="3">
        <v>200</v>
      </c>
      <c r="E29" s="3"/>
      <c r="F29" s="1"/>
      <c r="G29" s="1"/>
      <c r="H29" s="1"/>
      <c r="I29" s="1"/>
      <c r="J29" s="1"/>
      <c r="K29" s="1"/>
      <c r="L29" s="1"/>
      <c r="M29" s="1">
        <v>200</v>
      </c>
      <c r="N29" s="1"/>
      <c r="O29" s="5">
        <f t="shared" si="2"/>
        <v>0</v>
      </c>
    </row>
    <row r="30" spans="1:15" x14ac:dyDescent="0.3">
      <c r="A30" s="1">
        <v>25</v>
      </c>
      <c r="B30" s="9">
        <v>42912</v>
      </c>
      <c r="C30" s="1" t="s">
        <v>55</v>
      </c>
      <c r="D30" s="3">
        <v>200</v>
      </c>
      <c r="E30" s="3"/>
      <c r="F30" s="1"/>
      <c r="G30" s="1"/>
      <c r="H30" s="1"/>
      <c r="I30" s="1"/>
      <c r="J30" s="1"/>
      <c r="K30" s="1"/>
      <c r="L30" s="1"/>
      <c r="M30" s="1">
        <v>200</v>
      </c>
      <c r="N30" s="1"/>
      <c r="O30" s="5">
        <f t="shared" si="2"/>
        <v>0</v>
      </c>
    </row>
    <row r="31" spans="1:15" x14ac:dyDescent="0.3">
      <c r="A31" s="1">
        <v>26</v>
      </c>
      <c r="B31" s="9">
        <v>42916</v>
      </c>
      <c r="C31" s="1" t="s">
        <v>56</v>
      </c>
      <c r="D31" s="3">
        <v>200</v>
      </c>
      <c r="E31" s="3"/>
      <c r="F31" s="1"/>
      <c r="G31" s="1"/>
      <c r="H31" s="1"/>
      <c r="I31" s="1"/>
      <c r="J31" s="1"/>
      <c r="K31" s="1"/>
      <c r="L31" s="1"/>
      <c r="M31" s="1">
        <v>200</v>
      </c>
      <c r="N31" s="1"/>
      <c r="O31" s="5">
        <f t="shared" si="2"/>
        <v>0</v>
      </c>
    </row>
    <row r="32" spans="1:15" x14ac:dyDescent="0.3">
      <c r="A32" s="1">
        <v>27</v>
      </c>
      <c r="B32" s="10">
        <v>42916</v>
      </c>
      <c r="C32" s="9" t="s">
        <v>57</v>
      </c>
      <c r="D32" s="3">
        <v>2</v>
      </c>
      <c r="E32" s="3"/>
      <c r="F32" s="1"/>
      <c r="G32" s="1"/>
      <c r="H32" s="1"/>
      <c r="I32" s="1"/>
      <c r="J32" s="1"/>
      <c r="K32" s="1"/>
      <c r="L32" s="1"/>
      <c r="M32" s="1"/>
      <c r="N32" s="1">
        <v>2</v>
      </c>
      <c r="O32" s="5">
        <f t="shared" si="2"/>
        <v>0</v>
      </c>
    </row>
    <row r="33" spans="1:15" x14ac:dyDescent="0.3">
      <c r="A33" s="1">
        <v>28</v>
      </c>
      <c r="B33" s="9">
        <v>42916</v>
      </c>
      <c r="C33" s="1" t="s">
        <v>58</v>
      </c>
      <c r="D33" s="3">
        <v>-4</v>
      </c>
      <c r="E33" s="3"/>
      <c r="F33" s="1"/>
      <c r="G33" s="1"/>
      <c r="H33" s="1"/>
      <c r="I33" s="1"/>
      <c r="J33" s="1"/>
      <c r="K33" s="1"/>
      <c r="L33" s="1">
        <v>-4</v>
      </c>
      <c r="M33" s="1"/>
      <c r="N33" s="1"/>
      <c r="O33" s="5">
        <f t="shared" si="2"/>
        <v>0</v>
      </c>
    </row>
    <row r="34" spans="1:15" x14ac:dyDescent="0.3">
      <c r="A34" s="1">
        <v>29</v>
      </c>
      <c r="B34" s="9">
        <v>42940</v>
      </c>
      <c r="C34" s="1" t="s">
        <v>59</v>
      </c>
      <c r="D34" s="3">
        <v>200</v>
      </c>
      <c r="E34" s="3"/>
      <c r="F34" s="1"/>
      <c r="G34" s="1"/>
      <c r="H34" s="1"/>
      <c r="I34" s="1"/>
      <c r="J34" s="1"/>
      <c r="K34" s="1"/>
      <c r="L34" s="1"/>
      <c r="M34" s="1">
        <v>200</v>
      </c>
      <c r="N34" s="1"/>
      <c r="O34" s="5">
        <f t="shared" si="2"/>
        <v>0</v>
      </c>
    </row>
    <row r="35" spans="1:15" x14ac:dyDescent="0.3">
      <c r="A35" s="1">
        <v>30</v>
      </c>
      <c r="B35" s="10">
        <v>42941</v>
      </c>
      <c r="C35" s="9" t="s">
        <v>60</v>
      </c>
      <c r="D35" s="3">
        <v>-1200</v>
      </c>
      <c r="E35" s="3"/>
      <c r="F35" s="1"/>
      <c r="G35" s="1"/>
      <c r="H35" s="1"/>
      <c r="I35" s="1">
        <v>-1200</v>
      </c>
      <c r="J35" s="1"/>
      <c r="K35" s="1"/>
      <c r="L35" s="1"/>
      <c r="M35" s="1"/>
      <c r="N35" s="1"/>
      <c r="O35" s="5">
        <f t="shared" si="2"/>
        <v>0</v>
      </c>
    </row>
    <row r="36" spans="1:15" x14ac:dyDescent="0.3">
      <c r="A36" s="1">
        <v>31</v>
      </c>
      <c r="B36" s="10">
        <v>42942</v>
      </c>
      <c r="C36" s="9" t="s">
        <v>62</v>
      </c>
      <c r="D36" s="3">
        <v>200</v>
      </c>
      <c r="E36" s="3"/>
      <c r="F36" s="1"/>
      <c r="G36" s="1"/>
      <c r="H36" s="1"/>
      <c r="I36" s="1"/>
      <c r="J36" s="1"/>
      <c r="K36" s="1"/>
      <c r="L36" s="1"/>
      <c r="M36" s="1">
        <v>200</v>
      </c>
      <c r="N36" s="1"/>
      <c r="O36" s="5">
        <f t="shared" si="2"/>
        <v>0</v>
      </c>
    </row>
    <row r="37" spans="1:15" x14ac:dyDescent="0.3">
      <c r="A37" s="1">
        <v>32</v>
      </c>
      <c r="B37" s="9">
        <v>42943</v>
      </c>
      <c r="C37" s="1" t="s">
        <v>61</v>
      </c>
      <c r="D37" s="3">
        <v>-200</v>
      </c>
      <c r="E37" s="3"/>
      <c r="F37" s="1"/>
      <c r="G37" s="1"/>
      <c r="H37" s="1"/>
      <c r="I37" s="1">
        <v>-200</v>
      </c>
      <c r="J37" s="1"/>
      <c r="K37" s="1"/>
      <c r="L37" s="1"/>
      <c r="M37" s="1"/>
      <c r="N37" s="1"/>
      <c r="O37" s="5">
        <f t="shared" si="2"/>
        <v>0</v>
      </c>
    </row>
    <row r="38" spans="1:15" x14ac:dyDescent="0.3">
      <c r="A38" s="1">
        <v>33</v>
      </c>
      <c r="B38" s="9">
        <v>42947</v>
      </c>
      <c r="C38" s="1" t="s">
        <v>63</v>
      </c>
      <c r="D38" s="3">
        <v>2</v>
      </c>
      <c r="E38" s="3"/>
      <c r="F38" s="1"/>
      <c r="G38" s="1"/>
      <c r="H38" s="1"/>
      <c r="I38" s="1"/>
      <c r="J38" s="1"/>
      <c r="K38" s="1"/>
      <c r="L38" s="1"/>
      <c r="M38" s="1"/>
      <c r="N38" s="1">
        <v>2</v>
      </c>
      <c r="O38" s="5">
        <f t="shared" si="2"/>
        <v>0</v>
      </c>
    </row>
    <row r="39" spans="1:15" x14ac:dyDescent="0.3">
      <c r="A39" s="1">
        <v>34</v>
      </c>
      <c r="B39" s="9">
        <v>42947</v>
      </c>
      <c r="C39" s="1" t="s">
        <v>58</v>
      </c>
      <c r="D39" s="3">
        <v>-4</v>
      </c>
      <c r="E39" s="3"/>
      <c r="F39" s="1"/>
      <c r="G39" s="1"/>
      <c r="H39" s="1"/>
      <c r="I39" s="1"/>
      <c r="J39" s="1"/>
      <c r="K39" s="1"/>
      <c r="L39" s="1">
        <v>-4</v>
      </c>
      <c r="M39" s="1"/>
      <c r="N39" s="1"/>
      <c r="O39" s="5">
        <f t="shared" si="2"/>
        <v>0</v>
      </c>
    </row>
    <row r="40" spans="1:15" x14ac:dyDescent="0.3">
      <c r="A40" s="1">
        <v>35</v>
      </c>
      <c r="B40" s="9">
        <v>42947</v>
      </c>
      <c r="C40" s="1" t="s">
        <v>64</v>
      </c>
      <c r="D40" s="3">
        <v>-4</v>
      </c>
      <c r="E40" s="3"/>
      <c r="F40" s="1"/>
      <c r="G40" s="1"/>
      <c r="H40" s="1"/>
      <c r="I40" s="1"/>
      <c r="J40" s="1"/>
      <c r="K40" s="1"/>
      <c r="L40" s="1">
        <v>-4</v>
      </c>
      <c r="M40" s="1"/>
      <c r="N40" s="1"/>
      <c r="O40" s="5">
        <f t="shared" si="2"/>
        <v>0</v>
      </c>
    </row>
    <row r="41" spans="1:15" x14ac:dyDescent="0.3">
      <c r="A41" s="1">
        <v>36</v>
      </c>
      <c r="B41" s="9">
        <v>42976</v>
      </c>
      <c r="C41" s="1" t="s">
        <v>65</v>
      </c>
      <c r="D41" s="3">
        <v>869.89</v>
      </c>
      <c r="E41" s="3"/>
      <c r="F41" s="1"/>
      <c r="G41" s="1">
        <v>290</v>
      </c>
      <c r="H41" s="1"/>
      <c r="I41" s="1"/>
      <c r="J41" s="1"/>
      <c r="K41" s="1"/>
      <c r="L41" s="1">
        <v>-20.11</v>
      </c>
      <c r="M41" s="1">
        <v>600</v>
      </c>
      <c r="N41" s="1"/>
      <c r="O41" s="5">
        <f t="shared" si="2"/>
        <v>0</v>
      </c>
    </row>
    <row r="42" spans="1:15" x14ac:dyDescent="0.3">
      <c r="A42" s="1">
        <v>37</v>
      </c>
      <c r="B42" s="9">
        <v>42977</v>
      </c>
      <c r="C42" s="1" t="s">
        <v>66</v>
      </c>
      <c r="D42" s="3">
        <v>-500</v>
      </c>
      <c r="E42" s="3"/>
      <c r="F42" s="1"/>
      <c r="G42" s="1"/>
      <c r="H42" s="1"/>
      <c r="I42" s="1">
        <v>-500</v>
      </c>
      <c r="J42" s="1"/>
      <c r="K42" s="1"/>
      <c r="L42" s="1"/>
      <c r="M42" s="1"/>
      <c r="N42" s="1"/>
      <c r="O42" s="5">
        <f t="shared" si="2"/>
        <v>0</v>
      </c>
    </row>
    <row r="43" spans="1:15" x14ac:dyDescent="0.3">
      <c r="A43" s="1">
        <v>38</v>
      </c>
      <c r="B43" s="9">
        <v>42978</v>
      </c>
      <c r="C43" s="1" t="s">
        <v>67</v>
      </c>
      <c r="D43" s="3">
        <v>2</v>
      </c>
      <c r="E43" s="3"/>
      <c r="F43" s="1"/>
      <c r="G43" s="1"/>
      <c r="H43" s="1"/>
      <c r="I43" s="1"/>
      <c r="J43" s="1"/>
      <c r="K43" s="1"/>
      <c r="L43" s="1"/>
      <c r="M43" s="1"/>
      <c r="N43" s="1">
        <v>2</v>
      </c>
      <c r="O43" s="5">
        <f t="shared" si="2"/>
        <v>0</v>
      </c>
    </row>
    <row r="44" spans="1:15" x14ac:dyDescent="0.3">
      <c r="A44" s="1">
        <v>39</v>
      </c>
      <c r="B44" s="9">
        <v>42978</v>
      </c>
      <c r="C44" s="1" t="s">
        <v>68</v>
      </c>
      <c r="D44" s="3">
        <v>-4</v>
      </c>
      <c r="E44" s="3"/>
      <c r="F44" s="1"/>
      <c r="G44" s="1"/>
      <c r="H44" s="1"/>
      <c r="I44" s="1"/>
      <c r="J44" s="1"/>
      <c r="K44" s="1"/>
      <c r="L44" s="1">
        <v>-4</v>
      </c>
      <c r="M44" s="1"/>
      <c r="N44" s="1"/>
      <c r="O44" s="5">
        <f t="shared" si="2"/>
        <v>0</v>
      </c>
    </row>
    <row r="45" spans="1:15" x14ac:dyDescent="0.3">
      <c r="A45" s="1">
        <v>40</v>
      </c>
      <c r="B45" s="9">
        <v>42982</v>
      </c>
      <c r="C45" s="1" t="s">
        <v>69</v>
      </c>
      <c r="D45" s="3">
        <v>294.74</v>
      </c>
      <c r="E45" s="3"/>
      <c r="F45" s="1">
        <v>100</v>
      </c>
      <c r="G45" s="1">
        <v>200</v>
      </c>
      <c r="H45" s="1"/>
      <c r="I45" s="1"/>
      <c r="J45" s="1"/>
      <c r="K45" s="1"/>
      <c r="L45" s="1">
        <v>-5.26</v>
      </c>
      <c r="M45" s="1"/>
      <c r="N45" s="1"/>
      <c r="O45" s="5">
        <f t="shared" si="2"/>
        <v>0</v>
      </c>
    </row>
    <row r="46" spans="1:15" x14ac:dyDescent="0.3">
      <c r="A46" s="1">
        <v>41</v>
      </c>
      <c r="B46" s="9">
        <v>43003</v>
      </c>
      <c r="C46" s="1" t="s">
        <v>70</v>
      </c>
      <c r="D46" s="3">
        <v>-1540</v>
      </c>
      <c r="E46" s="3"/>
      <c r="F46" s="1"/>
      <c r="G46" s="1">
        <v>-1540</v>
      </c>
      <c r="H46" s="1"/>
      <c r="I46" s="1"/>
      <c r="J46" s="1"/>
      <c r="K46" s="1"/>
      <c r="L46" s="1"/>
      <c r="M46" s="1"/>
      <c r="N46" s="1"/>
      <c r="O46" s="5">
        <f t="shared" si="2"/>
        <v>0</v>
      </c>
    </row>
    <row r="47" spans="1:15" x14ac:dyDescent="0.3">
      <c r="A47" s="1">
        <v>42</v>
      </c>
      <c r="B47" s="9">
        <v>43004</v>
      </c>
      <c r="C47" s="1" t="s">
        <v>71</v>
      </c>
      <c r="D47" s="3">
        <v>741.76</v>
      </c>
      <c r="E47" s="3"/>
      <c r="F47" s="1">
        <v>475</v>
      </c>
      <c r="G47" s="1">
        <v>280</v>
      </c>
      <c r="H47" s="1"/>
      <c r="I47" s="1"/>
      <c r="J47" s="1"/>
      <c r="K47" s="1"/>
      <c r="L47" s="1">
        <v>-13.24</v>
      </c>
      <c r="M47" s="1"/>
      <c r="N47" s="1"/>
      <c r="O47" s="5">
        <f t="shared" si="2"/>
        <v>0</v>
      </c>
    </row>
    <row r="48" spans="1:15" x14ac:dyDescent="0.3">
      <c r="A48" s="1">
        <v>43</v>
      </c>
      <c r="B48" s="9">
        <v>43008</v>
      </c>
      <c r="C48" s="1" t="s">
        <v>72</v>
      </c>
      <c r="D48" s="3">
        <v>1</v>
      </c>
      <c r="E48" s="3"/>
      <c r="F48" s="1"/>
      <c r="G48" s="1"/>
      <c r="H48" s="1"/>
      <c r="I48" s="1"/>
      <c r="J48" s="1"/>
      <c r="K48" s="1"/>
      <c r="L48" s="1"/>
      <c r="M48" s="1"/>
      <c r="N48" s="1">
        <v>1</v>
      </c>
      <c r="O48" s="5">
        <f t="shared" si="2"/>
        <v>0</v>
      </c>
    </row>
    <row r="49" spans="1:15" x14ac:dyDescent="0.3">
      <c r="A49" s="1">
        <v>44</v>
      </c>
      <c r="B49" s="9">
        <v>43008</v>
      </c>
      <c r="C49" s="1" t="s">
        <v>73</v>
      </c>
      <c r="D49" s="3">
        <v>-4</v>
      </c>
      <c r="E49" s="3"/>
      <c r="F49" s="1"/>
      <c r="G49" s="1"/>
      <c r="H49" s="1"/>
      <c r="I49" s="1"/>
      <c r="J49" s="1"/>
      <c r="K49" s="1"/>
      <c r="L49" s="1">
        <v>-4</v>
      </c>
      <c r="M49" s="1"/>
      <c r="N49" s="1"/>
      <c r="O49" s="5">
        <f t="shared" si="2"/>
        <v>0</v>
      </c>
    </row>
    <row r="50" spans="1:15" x14ac:dyDescent="0.3">
      <c r="A50" s="1">
        <v>45</v>
      </c>
      <c r="B50" s="9">
        <v>43020</v>
      </c>
      <c r="C50" s="1" t="s">
        <v>74</v>
      </c>
      <c r="D50" s="3">
        <v>-3413</v>
      </c>
      <c r="E50" s="3"/>
      <c r="F50" s="1"/>
      <c r="G50" s="1"/>
      <c r="H50" s="1">
        <v>-3413</v>
      </c>
      <c r="I50" s="1"/>
      <c r="J50" s="1"/>
      <c r="K50" s="1"/>
      <c r="L50" s="1"/>
      <c r="M50" s="1"/>
      <c r="N50" s="1"/>
      <c r="O50" s="5">
        <f t="shared" si="2"/>
        <v>0</v>
      </c>
    </row>
    <row r="51" spans="1:15" x14ac:dyDescent="0.3">
      <c r="A51" s="1">
        <v>46</v>
      </c>
      <c r="B51" s="10">
        <v>43039</v>
      </c>
      <c r="C51" s="9" t="s">
        <v>75</v>
      </c>
      <c r="D51" s="3">
        <v>2</v>
      </c>
      <c r="E51" s="3"/>
      <c r="F51" s="1"/>
      <c r="G51" s="1"/>
      <c r="H51" s="1"/>
      <c r="I51" s="1"/>
      <c r="J51" s="1"/>
      <c r="K51" s="1"/>
      <c r="L51" s="1"/>
      <c r="M51" s="1"/>
      <c r="N51" s="1">
        <v>2</v>
      </c>
      <c r="O51" s="5">
        <f t="shared" si="2"/>
        <v>0</v>
      </c>
    </row>
    <row r="52" spans="1:15" x14ac:dyDescent="0.3">
      <c r="A52" s="1">
        <v>47</v>
      </c>
      <c r="B52" s="9">
        <v>42876</v>
      </c>
      <c r="C52" s="1" t="s">
        <v>86</v>
      </c>
      <c r="D52" s="3"/>
      <c r="E52" s="3">
        <v>2810</v>
      </c>
      <c r="F52" s="1">
        <v>2100</v>
      </c>
      <c r="G52" s="1">
        <v>710</v>
      </c>
      <c r="H52" s="1"/>
      <c r="I52" s="1"/>
      <c r="J52" s="1"/>
      <c r="K52" s="1"/>
      <c r="L52" s="1"/>
      <c r="M52" s="1"/>
      <c r="N52" s="1"/>
      <c r="O52" s="5">
        <f t="shared" si="2"/>
        <v>0</v>
      </c>
    </row>
    <row r="53" spans="1:15" x14ac:dyDescent="0.3">
      <c r="A53" s="1">
        <v>48</v>
      </c>
      <c r="B53" s="9">
        <v>42896</v>
      </c>
      <c r="C53" s="1" t="s">
        <v>87</v>
      </c>
      <c r="D53" s="3"/>
      <c r="E53" s="3">
        <v>410</v>
      </c>
      <c r="F53" s="1">
        <v>100</v>
      </c>
      <c r="G53" s="1">
        <v>310</v>
      </c>
      <c r="H53" s="1"/>
      <c r="I53" s="1"/>
      <c r="J53" s="1"/>
      <c r="K53" s="1"/>
      <c r="L53" s="1"/>
      <c r="M53" s="1"/>
      <c r="N53" s="1"/>
      <c r="O53" s="5">
        <f t="shared" si="2"/>
        <v>0</v>
      </c>
    </row>
    <row r="54" spans="1:15" x14ac:dyDescent="0.3">
      <c r="A54" s="1">
        <v>49</v>
      </c>
      <c r="B54" s="9">
        <v>42966</v>
      </c>
      <c r="C54" s="1" t="s">
        <v>90</v>
      </c>
      <c r="D54" s="3"/>
      <c r="E54" s="3">
        <v>1040</v>
      </c>
      <c r="F54" s="1"/>
      <c r="G54" s="1">
        <v>1040</v>
      </c>
      <c r="H54" s="1"/>
      <c r="I54" s="1"/>
      <c r="J54" s="1"/>
      <c r="K54" s="1"/>
      <c r="L54" s="1"/>
      <c r="M54" s="1"/>
      <c r="N54" s="1"/>
      <c r="O54" s="5">
        <f t="shared" si="2"/>
        <v>0</v>
      </c>
    </row>
    <row r="55" spans="1:15" x14ac:dyDescent="0.3">
      <c r="A55" s="1">
        <v>50</v>
      </c>
      <c r="B55" s="9">
        <v>42966</v>
      </c>
      <c r="C55" s="1" t="s">
        <v>88</v>
      </c>
      <c r="D55" s="3"/>
      <c r="E55" s="3">
        <v>1000</v>
      </c>
      <c r="F55" s="1"/>
      <c r="G55" s="1"/>
      <c r="H55" s="1"/>
      <c r="I55" s="1"/>
      <c r="J55" s="1"/>
      <c r="K55" s="1"/>
      <c r="L55" s="1"/>
      <c r="M55" s="1">
        <v>1000</v>
      </c>
      <c r="N55" s="1"/>
      <c r="O55" s="5">
        <f t="shared" si="2"/>
        <v>0</v>
      </c>
    </row>
    <row r="56" spans="1:15" x14ac:dyDescent="0.3">
      <c r="A56" s="1">
        <v>51</v>
      </c>
      <c r="B56" s="9">
        <v>42980</v>
      </c>
      <c r="C56" s="1" t="s">
        <v>89</v>
      </c>
      <c r="D56" s="3"/>
      <c r="E56" s="3">
        <v>390</v>
      </c>
      <c r="F56" s="1">
        <v>150</v>
      </c>
      <c r="G56" s="1">
        <v>240</v>
      </c>
      <c r="H56" s="1"/>
      <c r="I56" s="1"/>
      <c r="J56" s="1"/>
      <c r="K56" s="1"/>
      <c r="L56" s="1"/>
      <c r="M56" s="1"/>
      <c r="N56" s="1"/>
      <c r="O56" s="5">
        <f t="shared" si="2"/>
        <v>0</v>
      </c>
    </row>
    <row r="57" spans="1:15" x14ac:dyDescent="0.3">
      <c r="A57" s="1">
        <v>52</v>
      </c>
      <c r="B57" s="9">
        <v>43002</v>
      </c>
      <c r="C57" s="1" t="s">
        <v>91</v>
      </c>
      <c r="D57" s="3"/>
      <c r="E57" s="3">
        <v>2515</v>
      </c>
      <c r="F57" s="1">
        <v>2000</v>
      </c>
      <c r="G57" s="1">
        <v>515</v>
      </c>
      <c r="H57" s="1"/>
      <c r="I57" s="1"/>
      <c r="J57" s="1"/>
      <c r="K57" s="1"/>
      <c r="L57" s="1"/>
      <c r="M57" s="1"/>
      <c r="N57" s="1"/>
      <c r="O57" s="5">
        <f t="shared" si="2"/>
        <v>0</v>
      </c>
    </row>
    <row r="58" spans="1:15" x14ac:dyDescent="0.3">
      <c r="A58" s="1">
        <v>53</v>
      </c>
      <c r="B58" s="9">
        <v>43059</v>
      </c>
      <c r="C58" s="1" t="s">
        <v>94</v>
      </c>
      <c r="D58" s="3">
        <v>500</v>
      </c>
      <c r="E58" s="3"/>
      <c r="F58" s="1"/>
      <c r="G58" s="1"/>
      <c r="H58" s="1"/>
      <c r="I58" s="1">
        <v>500</v>
      </c>
      <c r="J58" s="1"/>
      <c r="K58" s="1"/>
      <c r="L58" s="1"/>
      <c r="M58" s="1"/>
      <c r="N58" s="1"/>
      <c r="O58" s="5">
        <f t="shared" si="2"/>
        <v>0</v>
      </c>
    </row>
    <row r="59" spans="1:15" x14ac:dyDescent="0.3">
      <c r="A59" s="1">
        <v>54</v>
      </c>
      <c r="B59" s="9">
        <v>43059</v>
      </c>
      <c r="C59" s="1" t="s">
        <v>95</v>
      </c>
      <c r="D59" s="3">
        <v>1600</v>
      </c>
      <c r="E59" s="3"/>
      <c r="F59" s="1">
        <v>1600</v>
      </c>
      <c r="G59" s="1"/>
      <c r="H59" s="1"/>
      <c r="I59" s="1"/>
      <c r="J59" s="1"/>
      <c r="K59" s="1"/>
      <c r="L59" s="1"/>
      <c r="M59" s="1"/>
      <c r="N59" s="1"/>
      <c r="O59" s="5">
        <f t="shared" si="2"/>
        <v>0</v>
      </c>
    </row>
    <row r="60" spans="1:15" x14ac:dyDescent="0.3">
      <c r="A60" s="1">
        <v>55</v>
      </c>
      <c r="B60" s="9">
        <v>43069</v>
      </c>
      <c r="C60" s="1" t="s">
        <v>97</v>
      </c>
      <c r="D60" s="3">
        <v>1</v>
      </c>
      <c r="E60" s="3"/>
      <c r="F60" s="1"/>
      <c r="G60" s="1"/>
      <c r="H60" s="1"/>
      <c r="I60" s="1"/>
      <c r="J60" s="1"/>
      <c r="K60" s="1"/>
      <c r="L60" s="1"/>
      <c r="M60" s="1"/>
      <c r="N60" s="1">
        <v>1</v>
      </c>
      <c r="O60" s="5">
        <f t="shared" si="2"/>
        <v>0</v>
      </c>
    </row>
    <row r="61" spans="1:15" x14ac:dyDescent="0.3">
      <c r="A61" s="1">
        <v>56</v>
      </c>
      <c r="B61" s="9">
        <v>43075</v>
      </c>
      <c r="C61" s="1" t="s">
        <v>98</v>
      </c>
      <c r="D61" s="3">
        <v>340.83</v>
      </c>
      <c r="E61" s="3"/>
      <c r="F61" s="1"/>
      <c r="G61" s="1">
        <v>340.83</v>
      </c>
      <c r="H61" s="1"/>
      <c r="I61" s="1"/>
      <c r="J61" s="1"/>
      <c r="K61" s="1"/>
      <c r="L61" s="1"/>
      <c r="M61" s="1"/>
      <c r="N61" s="1"/>
      <c r="O61" s="5">
        <f t="shared" si="2"/>
        <v>0</v>
      </c>
    </row>
    <row r="62" spans="1:15" x14ac:dyDescent="0.3">
      <c r="A62" s="1">
        <v>57</v>
      </c>
      <c r="B62" s="9">
        <v>43075</v>
      </c>
      <c r="C62" s="1" t="s">
        <v>99</v>
      </c>
      <c r="D62" s="3">
        <v>8165</v>
      </c>
      <c r="E62" s="3">
        <v>-8165</v>
      </c>
      <c r="F62" s="1"/>
      <c r="G62" s="1"/>
      <c r="H62" s="1"/>
      <c r="I62" s="1"/>
      <c r="J62" s="1"/>
      <c r="K62" s="1"/>
      <c r="L62" s="1"/>
      <c r="M62" s="1"/>
      <c r="N62" s="1"/>
      <c r="O62" s="5">
        <f t="shared" si="2"/>
        <v>0</v>
      </c>
    </row>
    <row r="63" spans="1:15" x14ac:dyDescent="0.3">
      <c r="A63" s="1">
        <v>58</v>
      </c>
      <c r="B63" s="9">
        <v>43081</v>
      </c>
      <c r="C63" s="1" t="s">
        <v>119</v>
      </c>
      <c r="D63" s="3">
        <v>24.56</v>
      </c>
      <c r="E63" s="3"/>
      <c r="F63" s="1"/>
      <c r="G63" s="1"/>
      <c r="H63" s="1"/>
      <c r="I63" s="1"/>
      <c r="J63" s="1"/>
      <c r="K63" s="1"/>
      <c r="L63" s="1"/>
      <c r="M63" s="1"/>
      <c r="N63" s="1">
        <v>24.56</v>
      </c>
      <c r="O63" s="5">
        <f t="shared" si="2"/>
        <v>0</v>
      </c>
    </row>
    <row r="64" spans="1:15" x14ac:dyDescent="0.3">
      <c r="A64" s="1">
        <v>59</v>
      </c>
      <c r="B64" s="9">
        <v>43083</v>
      </c>
      <c r="C64" s="1" t="s">
        <v>120</v>
      </c>
      <c r="D64" s="3">
        <v>-1000</v>
      </c>
      <c r="E64" s="3"/>
      <c r="F64" s="1"/>
      <c r="G64" s="1"/>
      <c r="H64" s="1"/>
      <c r="I64" s="1"/>
      <c r="J64" s="1"/>
      <c r="K64" s="1">
        <v>-1000</v>
      </c>
      <c r="L64" s="1"/>
      <c r="M64" s="1"/>
      <c r="N64" s="1"/>
      <c r="O64" s="5">
        <f t="shared" si="2"/>
        <v>0</v>
      </c>
    </row>
    <row r="65" spans="1:15" x14ac:dyDescent="0.3">
      <c r="A65" s="1">
        <v>60</v>
      </c>
      <c r="B65" s="9">
        <v>43087</v>
      </c>
      <c r="C65" s="1" t="s">
        <v>121</v>
      </c>
      <c r="D65" s="3">
        <v>-24.56</v>
      </c>
      <c r="E65" s="3"/>
      <c r="F65" s="1"/>
      <c r="G65" s="1"/>
      <c r="H65" s="1"/>
      <c r="I65" s="1"/>
      <c r="J65" s="1"/>
      <c r="K65" s="1"/>
      <c r="L65" s="1">
        <v>-24.56</v>
      </c>
      <c r="M65" s="1"/>
      <c r="N65" s="1"/>
      <c r="O65" s="5">
        <f t="shared" si="2"/>
        <v>0</v>
      </c>
    </row>
    <row r="66" spans="1:15" x14ac:dyDescent="0.3">
      <c r="A66" s="1">
        <v>61</v>
      </c>
      <c r="B66" s="9">
        <v>43087</v>
      </c>
      <c r="C66" s="1" t="s">
        <v>122</v>
      </c>
      <c r="D66" s="3">
        <v>-300</v>
      </c>
      <c r="E66" s="3"/>
      <c r="F66" s="1"/>
      <c r="G66" s="1"/>
      <c r="H66" s="1"/>
      <c r="I66" s="1">
        <v>-300</v>
      </c>
      <c r="J66" s="1"/>
      <c r="K66" s="1"/>
      <c r="L66" s="1"/>
      <c r="M66" s="1"/>
      <c r="N66" s="1"/>
      <c r="O66" s="5">
        <f t="shared" si="2"/>
        <v>0</v>
      </c>
    </row>
    <row r="67" spans="1:15" x14ac:dyDescent="0.3">
      <c r="A67" s="1">
        <v>62</v>
      </c>
      <c r="B67" s="9">
        <v>43087</v>
      </c>
      <c r="C67" s="1" t="s">
        <v>123</v>
      </c>
      <c r="D67" s="3">
        <v>-200</v>
      </c>
      <c r="E67" s="3"/>
      <c r="F67" s="1"/>
      <c r="G67" s="1"/>
      <c r="H67" s="1"/>
      <c r="I67" s="1">
        <v>-200</v>
      </c>
      <c r="J67" s="1"/>
      <c r="K67" s="1"/>
      <c r="L67" s="1"/>
      <c r="M67" s="1"/>
      <c r="N67" s="1"/>
      <c r="O67" s="5">
        <f t="shared" si="2"/>
        <v>0</v>
      </c>
    </row>
    <row r="68" spans="1:15" x14ac:dyDescent="0.3">
      <c r="A68" s="1">
        <v>63</v>
      </c>
      <c r="B68" s="9">
        <v>43100</v>
      </c>
      <c r="C68" s="1" t="s">
        <v>127</v>
      </c>
      <c r="D68" s="3">
        <v>2</v>
      </c>
      <c r="E68" s="3"/>
      <c r="F68" s="1"/>
      <c r="G68" s="1"/>
      <c r="H68" s="1"/>
      <c r="I68" s="1"/>
      <c r="J68" s="1"/>
      <c r="K68" s="1"/>
      <c r="L68" s="1"/>
      <c r="M68" s="1"/>
      <c r="N68" s="1">
        <v>2</v>
      </c>
      <c r="O68" s="5">
        <f t="shared" si="2"/>
        <v>0</v>
      </c>
    </row>
    <row r="69" spans="1:15" x14ac:dyDescent="0.3">
      <c r="A69" s="1"/>
      <c r="B69" s="9"/>
      <c r="C69" s="1"/>
      <c r="D69" s="3"/>
      <c r="E69" s="3"/>
      <c r="F69" s="1"/>
      <c r="G69" s="1"/>
      <c r="H69" s="1"/>
      <c r="I69" s="1"/>
      <c r="J69" s="1"/>
      <c r="K69" s="1"/>
      <c r="L69" s="1"/>
      <c r="M69" s="1"/>
      <c r="N69" s="1"/>
      <c r="O69" s="5">
        <f t="shared" si="2"/>
        <v>0</v>
      </c>
    </row>
    <row r="70" spans="1:15" x14ac:dyDescent="0.3">
      <c r="A70" s="1"/>
      <c r="B70" s="9"/>
      <c r="C70" s="1"/>
      <c r="D70" s="3"/>
      <c r="E70" s="3"/>
      <c r="F70" s="1"/>
      <c r="G70" s="1"/>
      <c r="H70" s="1"/>
      <c r="I70" s="1"/>
      <c r="J70" s="1"/>
      <c r="K70" s="1"/>
      <c r="L70" s="1"/>
      <c r="M70" s="1"/>
      <c r="N70" s="1"/>
      <c r="O70" s="5">
        <f t="shared" si="2"/>
        <v>0</v>
      </c>
    </row>
    <row r="71" spans="1:15" s="7" customFormat="1" x14ac:dyDescent="0.3"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</sheetData>
  <pageMargins left="0.23622047244094491" right="0.23622047244094491" top="0.74803149606299213" bottom="0.74803149606299213" header="0.31496062992125984" footer="0.31496062992125984"/>
  <pageSetup paperSize="9" scale="9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8" sqref="C8"/>
    </sheetView>
  </sheetViews>
  <sheetFormatPr baseColWidth="10" defaultRowHeight="14.4" x14ac:dyDescent="0.3"/>
  <cols>
    <col min="1" max="1" width="15" style="18" bestFit="1" customWidth="1"/>
    <col min="2" max="2" width="11.44140625" style="16"/>
    <col min="3" max="3" width="38.6640625" bestFit="1" customWidth="1"/>
  </cols>
  <sheetData>
    <row r="1" spans="1:6" s="11" customFormat="1" x14ac:dyDescent="0.3">
      <c r="A1" s="19"/>
      <c r="B1" s="17" t="s">
        <v>113</v>
      </c>
      <c r="C1" s="11" t="s">
        <v>114</v>
      </c>
    </row>
    <row r="2" spans="1:6" s="13" customFormat="1" x14ac:dyDescent="0.3">
      <c r="A2" s="19" t="s">
        <v>101</v>
      </c>
      <c r="B2" s="21">
        <f>'2017'!F3+'2017'!G3+'2017'!H3</f>
        <v>1642.83</v>
      </c>
      <c r="C2" s="23" t="s">
        <v>118</v>
      </c>
    </row>
    <row r="3" spans="1:6" x14ac:dyDescent="0.3">
      <c r="A3" s="19" t="s">
        <v>102</v>
      </c>
      <c r="B3" s="16">
        <f>'2017'!I3</f>
        <v>-2550</v>
      </c>
      <c r="C3" s="24" t="s">
        <v>124</v>
      </c>
      <c r="D3" s="14"/>
      <c r="E3" s="14"/>
      <c r="F3" s="14"/>
    </row>
    <row r="4" spans="1:6" x14ac:dyDescent="0.3">
      <c r="A4" s="19" t="s">
        <v>103</v>
      </c>
      <c r="B4" s="16">
        <f>'2017'!K3</f>
        <v>-5225</v>
      </c>
      <c r="C4" t="s">
        <v>125</v>
      </c>
    </row>
    <row r="5" spans="1:6" x14ac:dyDescent="0.3">
      <c r="A5" s="19" t="s">
        <v>92</v>
      </c>
      <c r="B5" s="16">
        <f>'2017'!J3</f>
        <v>-900</v>
      </c>
      <c r="C5" t="s">
        <v>126</v>
      </c>
    </row>
    <row r="6" spans="1:6" x14ac:dyDescent="0.3">
      <c r="A6" s="19" t="s">
        <v>104</v>
      </c>
      <c r="B6" s="16">
        <f>SUM(B7:B9)</f>
        <v>8006.39</v>
      </c>
    </row>
    <row r="7" spans="1:6" x14ac:dyDescent="0.3">
      <c r="A7" s="20" t="s">
        <v>115</v>
      </c>
      <c r="B7" s="22">
        <f>'2017'!N3</f>
        <v>5715.56</v>
      </c>
      <c r="C7" t="s">
        <v>128</v>
      </c>
    </row>
    <row r="8" spans="1:6" x14ac:dyDescent="0.3">
      <c r="A8" s="20" t="s">
        <v>116</v>
      </c>
      <c r="B8" s="22">
        <f>'2017'!L3</f>
        <v>-509.17</v>
      </c>
    </row>
    <row r="9" spans="1:6" x14ac:dyDescent="0.3">
      <c r="A9" s="20" t="s">
        <v>105</v>
      </c>
      <c r="B9" s="22">
        <f>'2017'!M3</f>
        <v>2800</v>
      </c>
    </row>
    <row r="10" spans="1:6" x14ac:dyDescent="0.3">
      <c r="A10" s="19" t="s">
        <v>117</v>
      </c>
      <c r="B10" s="16">
        <f>SUM(B2:B6)</f>
        <v>974.22000000000025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11" sqref="B11"/>
    </sheetView>
  </sheetViews>
  <sheetFormatPr baseColWidth="10" defaultRowHeight="14.4" x14ac:dyDescent="0.3"/>
  <cols>
    <col min="3" max="3" width="11.88671875" bestFit="1" customWidth="1"/>
  </cols>
  <sheetData>
    <row r="1" spans="1:2" ht="18" x14ac:dyDescent="0.35">
      <c r="A1" s="12" t="s">
        <v>78</v>
      </c>
    </row>
    <row r="3" spans="1:2" s="11" customFormat="1" x14ac:dyDescent="0.3">
      <c r="A3" s="11" t="s">
        <v>82</v>
      </c>
      <c r="B3" s="11" t="s">
        <v>83</v>
      </c>
    </row>
    <row r="4" spans="1:2" x14ac:dyDescent="0.3">
      <c r="A4" t="s">
        <v>79</v>
      </c>
      <c r="B4" t="s">
        <v>110</v>
      </c>
    </row>
    <row r="5" spans="1:2" x14ac:dyDescent="0.3">
      <c r="A5" t="s">
        <v>80</v>
      </c>
      <c r="B5" t="s">
        <v>81</v>
      </c>
    </row>
    <row r="6" spans="1:2" x14ac:dyDescent="0.3">
      <c r="B6" t="s">
        <v>100</v>
      </c>
    </row>
    <row r="7" spans="1:2" x14ac:dyDescent="0.3">
      <c r="A7" t="s">
        <v>92</v>
      </c>
      <c r="B7" t="s">
        <v>93</v>
      </c>
    </row>
    <row r="8" spans="1:2" x14ac:dyDescent="0.3">
      <c r="A8" t="s">
        <v>84</v>
      </c>
      <c r="B8" t="s">
        <v>85</v>
      </c>
    </row>
    <row r="9" spans="1:2" x14ac:dyDescent="0.3">
      <c r="A9" t="s">
        <v>96</v>
      </c>
      <c r="B9" t="s">
        <v>111</v>
      </c>
    </row>
    <row r="10" spans="1:2" x14ac:dyDescent="0.3">
      <c r="B10" t="s">
        <v>112</v>
      </c>
    </row>
    <row r="14" spans="1:2" x14ac:dyDescent="0.3">
      <c r="A14" s="11" t="s">
        <v>105</v>
      </c>
    </row>
    <row r="15" spans="1:2" x14ac:dyDescent="0.3">
      <c r="A15" s="11" t="s">
        <v>106</v>
      </c>
      <c r="B15">
        <v>12</v>
      </c>
    </row>
    <row r="16" spans="1:2" x14ac:dyDescent="0.3">
      <c r="A16" s="11" t="s">
        <v>107</v>
      </c>
      <c r="B16">
        <v>18</v>
      </c>
    </row>
    <row r="17" spans="1:3" x14ac:dyDescent="0.3">
      <c r="A17" s="11" t="s">
        <v>108</v>
      </c>
      <c r="B17">
        <v>14</v>
      </c>
    </row>
    <row r="18" spans="1:3" x14ac:dyDescent="0.3">
      <c r="A18" s="11" t="s">
        <v>109</v>
      </c>
      <c r="B18">
        <v>6</v>
      </c>
    </row>
    <row r="19" spans="1:3" x14ac:dyDescent="0.3">
      <c r="B19" s="11">
        <f>SUM(B15:B18)</f>
        <v>50</v>
      </c>
      <c r="C19" s="17">
        <f>B19*200</f>
        <v>10000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</vt:i4>
      </vt:variant>
    </vt:vector>
  </HeadingPairs>
  <TitlesOfParts>
    <vt:vector size="5" baseType="lpstr">
      <vt:lpstr>test</vt:lpstr>
      <vt:lpstr>2017</vt:lpstr>
      <vt:lpstr>Oversikter</vt:lpstr>
      <vt:lpstr>Noter</vt:lpstr>
      <vt:lpstr>'2017'!Utskriftsområde</vt:lpstr>
    </vt:vector>
  </TitlesOfParts>
  <Company>Tollvesenet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Omli, Randi</dc:creator>
  <cp:lastModifiedBy>Magne</cp:lastModifiedBy>
  <cp:lastPrinted>2018-01-25T15:30:29Z</cp:lastPrinted>
  <dcterms:created xsi:type="dcterms:W3CDTF">2015-02-23T08:02:03Z</dcterms:created>
  <dcterms:modified xsi:type="dcterms:W3CDTF">2018-01-25T15:33:12Z</dcterms:modified>
</cp:coreProperties>
</file>